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210" windowHeight="6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<sst xmlns="http://schemas.openxmlformats.org/spreadsheetml/2006/main" count="27" uniqueCount="25">
  <si>
    <t>提前下达2024年中央财政基层医疗机构实施基本药物制度补助资金分配表</t>
  </si>
  <si>
    <t>报送科室</t>
  </si>
  <si>
    <t>地区</t>
  </si>
  <si>
    <t>人口系数</t>
  </si>
  <si>
    <t>卫生现状</t>
  </si>
  <si>
    <t>医改考核情况</t>
  </si>
  <si>
    <t>考核情况	分配系数=人口系数×50%+卫生状况×30% +考核情况×20%</t>
  </si>
  <si>
    <t>资金分配</t>
  </si>
  <si>
    <t>备注</t>
  </si>
  <si>
    <t>2022年末常住人口（万人）</t>
  </si>
  <si>
    <t>系数</t>
  </si>
  <si>
    <t>2022年末社区卫生服务中心、卫生院</t>
  </si>
  <si>
    <t>2022年末社区卫生服务站</t>
  </si>
  <si>
    <t>2022年医改考核分数</t>
  </si>
  <si>
    <t>2=[1]/∑[1]</t>
  </si>
  <si>
    <t>5=[3]/∑[3]×95%+[4]/∑[4]×5%</t>
  </si>
  <si>
    <t>7=[6]/∑[6]</t>
  </si>
  <si>
    <t>8=[2]×50%+[5]×30% + [7]×20%</t>
  </si>
  <si>
    <t>9=202×[8]</t>
  </si>
  <si>
    <t>体改科</t>
  </si>
  <si>
    <t>全市合计</t>
  </si>
  <si>
    <t>蓬江区</t>
  </si>
  <si>
    <t>江海区</t>
  </si>
  <si>
    <t>新会区</t>
  </si>
  <si>
    <t>我市2023年人口系数、卫生状况、医改考核分数最新数据尚未统计，所以延用2022年末相关数据进行计算。</t>
  </si>
</sst>
</file>

<file path=xl/styles.xml><?xml version="1.0" encoding="utf-8"?>
<styleSheet xmlns="http://schemas.openxmlformats.org/spreadsheetml/2006/main">
  <numFmts count="8">
    <numFmt numFmtId="176" formatCode="0.000000_ "/>
    <numFmt numFmtId="177" formatCode="0_ "/>
    <numFmt numFmtId="43" formatCode="_ * #,##0.00_ ;_ * \-#,##0.00_ ;_ * &quot;-&quot;??_ ;_ @_ "/>
    <numFmt numFmtId="178" formatCode="0.0000_ "/>
    <numFmt numFmtId="179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3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6" fillId="23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8" fillId="28" borderId="11" applyNumberFormat="0" applyAlignment="0" applyProtection="0">
      <alignment vertical="center"/>
    </xf>
    <xf numFmtId="0" fontId="14" fillId="23" borderId="10" applyNumberFormat="0" applyAlignment="0" applyProtection="0">
      <alignment vertical="center"/>
    </xf>
    <xf numFmtId="0" fontId="7" fillId="12" borderId="5" applyNumberFormat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9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zoomScale="130" zoomScaleNormal="130" workbookViewId="0">
      <selection activeCell="C5" sqref="C5:K8"/>
    </sheetView>
  </sheetViews>
  <sheetFormatPr defaultColWidth="9" defaultRowHeight="13.5"/>
  <cols>
    <col min="1" max="2" width="8.88333333333333" style="1"/>
    <col min="3" max="3" width="13.4416666666667" style="1" customWidth="1"/>
    <col min="4" max="4" width="11" style="1" customWidth="1"/>
    <col min="5" max="5" width="16.825" style="1" customWidth="1"/>
    <col min="6" max="6" width="12.1083333333333" style="1" customWidth="1"/>
    <col min="7" max="7" width="19" style="1" customWidth="1"/>
    <col min="8" max="8" width="19.4166666666667" style="1" customWidth="1"/>
    <col min="9" max="9" width="11" style="1" customWidth="1"/>
    <col min="10" max="10" width="28.6666666666667" style="1" customWidth="1"/>
    <col min="11" max="11" width="14.0333333333333" style="1" customWidth="1"/>
    <col min="12" max="12" width="8.88333333333333" style="1"/>
    <col min="13" max="13" width="9.375" style="1"/>
    <col min="14" max="16384" width="8.88333333333333" style="1"/>
  </cols>
  <sheetData>
    <row r="1" ht="20.25" spans="2:1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ht="42" customHeight="1" spans="1:12">
      <c r="A2" s="3" t="s">
        <v>1</v>
      </c>
      <c r="B2" s="3" t="s">
        <v>2</v>
      </c>
      <c r="C2" s="3" t="s">
        <v>3</v>
      </c>
      <c r="D2" s="3"/>
      <c r="E2" s="3" t="s">
        <v>4</v>
      </c>
      <c r="F2" s="3"/>
      <c r="G2" s="3"/>
      <c r="H2" s="3" t="s">
        <v>5</v>
      </c>
      <c r="I2" s="3"/>
      <c r="J2" s="4" t="s">
        <v>6</v>
      </c>
      <c r="K2" s="4" t="s">
        <v>7</v>
      </c>
      <c r="L2" s="4" t="s">
        <v>8</v>
      </c>
    </row>
    <row r="3" ht="27" spans="1:12">
      <c r="A3" s="3"/>
      <c r="B3" s="3"/>
      <c r="C3" s="4" t="s">
        <v>9</v>
      </c>
      <c r="D3" s="3" t="s">
        <v>10</v>
      </c>
      <c r="E3" s="4" t="s">
        <v>11</v>
      </c>
      <c r="F3" s="4" t="s">
        <v>12</v>
      </c>
      <c r="G3" s="3" t="s">
        <v>10</v>
      </c>
      <c r="H3" s="4" t="s">
        <v>13</v>
      </c>
      <c r="I3" s="4" t="s">
        <v>10</v>
      </c>
      <c r="J3" s="4"/>
      <c r="K3" s="4"/>
      <c r="L3" s="4"/>
    </row>
    <row r="4" ht="40.5" spans="1:12">
      <c r="A4" s="3"/>
      <c r="B4" s="3"/>
      <c r="C4" s="3">
        <v>1</v>
      </c>
      <c r="D4" s="3" t="s">
        <v>14</v>
      </c>
      <c r="E4" s="3">
        <v>3</v>
      </c>
      <c r="F4" s="3">
        <v>4</v>
      </c>
      <c r="G4" s="4" t="s">
        <v>15</v>
      </c>
      <c r="H4" s="3">
        <v>6</v>
      </c>
      <c r="I4" s="3" t="s">
        <v>16</v>
      </c>
      <c r="J4" s="3" t="s">
        <v>17</v>
      </c>
      <c r="K4" s="3" t="s">
        <v>18</v>
      </c>
      <c r="L4" s="3"/>
    </row>
    <row r="5" spans="1:12">
      <c r="A5" s="3" t="s">
        <v>19</v>
      </c>
      <c r="B5" s="3" t="s">
        <v>20</v>
      </c>
      <c r="C5" s="5">
        <f>SUM(C6:C8)</f>
        <v>215.69</v>
      </c>
      <c r="D5" s="6">
        <f>C5/215.69</f>
        <v>1</v>
      </c>
      <c r="E5" s="3">
        <f>SUM(E6:E8)</f>
        <v>23</v>
      </c>
      <c r="F5" s="3">
        <f>SUM(F6:F8)</f>
        <v>4</v>
      </c>
      <c r="G5" s="3">
        <f>E5/23*0.95+F5/4*0.05</f>
        <v>1</v>
      </c>
      <c r="H5" s="5">
        <f>SUM(H6:H8)</f>
        <v>2574.89</v>
      </c>
      <c r="I5" s="6">
        <f>H5/2574.89</f>
        <v>1</v>
      </c>
      <c r="J5" s="3">
        <f>D5*0.5+G5*0.3+I5*0.2</f>
        <v>1</v>
      </c>
      <c r="K5" s="3">
        <f>202*J5</f>
        <v>202</v>
      </c>
      <c r="L5" s="3"/>
    </row>
    <row r="6" spans="1:12">
      <c r="A6" s="3"/>
      <c r="B6" s="3" t="s">
        <v>21</v>
      </c>
      <c r="C6" s="5">
        <v>86.83</v>
      </c>
      <c r="D6" s="7">
        <v>0.4026</v>
      </c>
      <c r="E6" s="3">
        <v>9</v>
      </c>
      <c r="F6" s="3">
        <v>0</v>
      </c>
      <c r="G6" s="3">
        <v>0.3717</v>
      </c>
      <c r="H6" s="3">
        <v>843.03</v>
      </c>
      <c r="I6" s="7">
        <v>0.3274</v>
      </c>
      <c r="J6" s="3">
        <v>0.3783</v>
      </c>
      <c r="K6" s="5">
        <v>76.42</v>
      </c>
      <c r="L6" s="3"/>
    </row>
    <row r="7" spans="1:12">
      <c r="A7" s="3"/>
      <c r="B7" s="3" t="s">
        <v>22</v>
      </c>
      <c r="C7" s="5">
        <v>37.74</v>
      </c>
      <c r="D7" s="7">
        <v>0.175</v>
      </c>
      <c r="E7" s="3">
        <v>4</v>
      </c>
      <c r="F7" s="3">
        <v>0</v>
      </c>
      <c r="G7" s="3">
        <v>0.1652</v>
      </c>
      <c r="H7" s="3">
        <v>829.03</v>
      </c>
      <c r="I7" s="7">
        <v>0.322</v>
      </c>
      <c r="J7" s="3">
        <v>0.2015</v>
      </c>
      <c r="K7" s="5">
        <v>40.7</v>
      </c>
      <c r="L7" s="3"/>
    </row>
    <row r="8" spans="1:12">
      <c r="A8" s="3"/>
      <c r="B8" s="3" t="s">
        <v>23</v>
      </c>
      <c r="C8" s="5">
        <v>91.12</v>
      </c>
      <c r="D8" s="7">
        <v>0.4224</v>
      </c>
      <c r="E8" s="3">
        <v>10</v>
      </c>
      <c r="F8" s="3">
        <v>4</v>
      </c>
      <c r="G8" s="3">
        <v>0.4631</v>
      </c>
      <c r="H8" s="3">
        <v>902.83</v>
      </c>
      <c r="I8" s="7">
        <v>0.3506</v>
      </c>
      <c r="J8" s="3">
        <v>0.4202</v>
      </c>
      <c r="K8" s="5">
        <v>84.88</v>
      </c>
      <c r="L8" s="3"/>
    </row>
    <row r="9" spans="2:12">
      <c r="B9" s="8" t="s">
        <v>24</v>
      </c>
      <c r="C9" s="8"/>
      <c r="D9" s="8"/>
      <c r="E9" s="8"/>
      <c r="F9" s="8"/>
      <c r="G9" s="8"/>
      <c r="H9" s="8"/>
      <c r="I9" s="8"/>
      <c r="J9" s="8"/>
      <c r="K9" s="8"/>
      <c r="L9" s="8"/>
    </row>
    <row r="10" spans="2:11"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3:11">
      <c r="C11" s="10"/>
      <c r="D11" s="10"/>
      <c r="E11" s="10"/>
      <c r="F11" s="10"/>
      <c r="G11" s="10"/>
      <c r="H11" s="10"/>
      <c r="I11" s="10"/>
      <c r="J11" s="10"/>
      <c r="K11" s="10"/>
    </row>
    <row r="16" spans="9:9">
      <c r="I16" s="11"/>
    </row>
  </sheetData>
  <mergeCells count="11">
    <mergeCell ref="B1:L1"/>
    <mergeCell ref="C2:D2"/>
    <mergeCell ref="E2:G2"/>
    <mergeCell ref="H2:I2"/>
    <mergeCell ref="B9:L9"/>
    <mergeCell ref="A2:A4"/>
    <mergeCell ref="A5:A8"/>
    <mergeCell ref="B2:B4"/>
    <mergeCell ref="J2:J3"/>
    <mergeCell ref="K2:K3"/>
    <mergeCell ref="L2:L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Q24" sqref="Q24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garyran</dc:creator>
  <cp:lastModifiedBy>冉盖</cp:lastModifiedBy>
  <dcterms:created xsi:type="dcterms:W3CDTF">2015-06-09T18:19:00Z</dcterms:created>
  <dcterms:modified xsi:type="dcterms:W3CDTF">2024-01-04T10:54:41Z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781341293EF310DDC687B6630123D8B8</vt:lpwstr>
  </property>
  <property fmtid="{D5CDD505-2E9C-101B-9397-08002B2CF9AE}" pid="3" name="KSOProductBuildVer">
    <vt:lpwstr>2052-11.8.2.11717</vt:lpwstr>
  </property>
</Properties>
</file>