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汽车类" sheetId="1" r:id="rId1"/>
    <sheet name="摩托车类" sheetId="3" r:id="rId2"/>
  </sheets>
  <definedNames>
    <definedName name="_xlnm._FilterDatabase" localSheetId="0" hidden="1">汽车类!$A$35:$Y$38</definedName>
    <definedName name="_xlnm._FilterDatabase" localSheetId="1" hidden="1">摩托车类!#REF!</definedName>
  </definedNames>
  <calcPr calcId="144525"/>
</workbook>
</file>

<file path=xl/sharedStrings.xml><?xml version="1.0" encoding="utf-8"?>
<sst xmlns="http://schemas.openxmlformats.org/spreadsheetml/2006/main" count="1188" uniqueCount="386">
  <si>
    <t>2026年6月江门市驾驶培训机构考试合格率、三年内驾龄驾驶人交通违法率及交通肇事率统计表</t>
  </si>
  <si>
    <t>统计单位：江门市公安局交通管理局车辆管理所</t>
  </si>
  <si>
    <r>
      <rPr>
        <sz val="12"/>
        <rFont val="宋体"/>
        <charset val="134"/>
      </rPr>
      <t>起止时间：2026-5-21~2026-6-20 统计车型:</t>
    </r>
    <r>
      <rPr>
        <b/>
        <sz val="12"/>
        <rFont val="宋体"/>
        <charset val="134"/>
      </rPr>
      <t>汽车类</t>
    </r>
  </si>
  <si>
    <t>培训质量综合排名</t>
  </si>
  <si>
    <t>驾校名称</t>
  </si>
  <si>
    <t>科目一</t>
  </si>
  <si>
    <t>科目二</t>
  </si>
  <si>
    <t>科目三</t>
  </si>
  <si>
    <t>三年驾龄驾驶人交通违法和事故</t>
  </si>
  <si>
    <t>平均      合格率</t>
  </si>
  <si>
    <t>考试人数</t>
  </si>
  <si>
    <t>合格人数</t>
  </si>
  <si>
    <t>合格率</t>
  </si>
  <si>
    <t>实际道路考试</t>
  </si>
  <si>
    <t>安全文明驾驶</t>
  </si>
  <si>
    <t>人数</t>
  </si>
  <si>
    <t>本月新增人数</t>
  </si>
  <si>
    <t>违法</t>
  </si>
  <si>
    <t>事故</t>
  </si>
  <si>
    <t/>
  </si>
  <si>
    <t>违法人数</t>
  </si>
  <si>
    <t>违法率</t>
  </si>
  <si>
    <t>严重
违法人数</t>
  </si>
  <si>
    <t>严重
违法率</t>
  </si>
  <si>
    <t>事故人数</t>
  </si>
  <si>
    <t>事故率</t>
  </si>
  <si>
    <t>严重
事故人数</t>
  </si>
  <si>
    <t>严重
事故率</t>
  </si>
  <si>
    <t>江门市骏马附三驾校</t>
  </si>
  <si>
    <t>6289</t>
  </si>
  <si>
    <t>148</t>
  </si>
  <si>
    <t>300</t>
  </si>
  <si>
    <t>4.77%</t>
  </si>
  <si>
    <t>0</t>
  </si>
  <si>
    <t>0.0%</t>
  </si>
  <si>
    <t>1</t>
  </si>
  <si>
    <t>0.02%</t>
  </si>
  <si>
    <t>骏马附二驾校</t>
  </si>
  <si>
    <t>3298</t>
  </si>
  <si>
    <t>201</t>
  </si>
  <si>
    <t>122</t>
  </si>
  <si>
    <t>3.7%</t>
  </si>
  <si>
    <t>0.03%</t>
  </si>
  <si>
    <t>速飞驾校</t>
  </si>
  <si>
    <t>1506</t>
  </si>
  <si>
    <t>43</t>
  </si>
  <si>
    <t>49</t>
  </si>
  <si>
    <t>3.25%</t>
  </si>
  <si>
    <t>粤兴驾校</t>
  </si>
  <si>
    <t>3513</t>
  </si>
  <si>
    <t>134</t>
  </si>
  <si>
    <t>106</t>
  </si>
  <si>
    <t>3.02%</t>
  </si>
  <si>
    <t>速锐附一驾校</t>
  </si>
  <si>
    <t>224</t>
  </si>
  <si>
    <t>26</t>
  </si>
  <si>
    <t>6</t>
  </si>
  <si>
    <t>2.68%</t>
  </si>
  <si>
    <t>0.45%</t>
  </si>
  <si>
    <t>速锐驾校</t>
  </si>
  <si>
    <t>6335</t>
  </si>
  <si>
    <t>174</t>
  </si>
  <si>
    <t>223</t>
  </si>
  <si>
    <t>3.52%</t>
  </si>
  <si>
    <t>2</t>
  </si>
  <si>
    <t>开平瀚东驾校</t>
  </si>
  <si>
    <t>1845</t>
  </si>
  <si>
    <t>104</t>
  </si>
  <si>
    <t>63</t>
  </si>
  <si>
    <t>3.41%</t>
  </si>
  <si>
    <t>新会粤兴驾校</t>
  </si>
  <si>
    <t>2318</t>
  </si>
  <si>
    <t>70</t>
  </si>
  <si>
    <t>105</t>
  </si>
  <si>
    <t>4.53%</t>
  </si>
  <si>
    <t>海政驾校</t>
  </si>
  <si>
    <t>732</t>
  </si>
  <si>
    <t>3</t>
  </si>
  <si>
    <t>23</t>
  </si>
  <si>
    <t>3.14%</t>
  </si>
  <si>
    <t>0.14%</t>
  </si>
  <si>
    <t>江海柏慕驾校</t>
  </si>
  <si>
    <t>2593</t>
  </si>
  <si>
    <t>72</t>
  </si>
  <si>
    <t>38</t>
  </si>
  <si>
    <t>1.47%</t>
  </si>
  <si>
    <t>恩诚驾校</t>
  </si>
  <si>
    <t>6331</t>
  </si>
  <si>
    <t>517</t>
  </si>
  <si>
    <t>275</t>
  </si>
  <si>
    <t>4.34%</t>
  </si>
  <si>
    <t>汽运驾校</t>
  </si>
  <si>
    <t>1260</t>
  </si>
  <si>
    <t>42</t>
  </si>
  <si>
    <t>44</t>
  </si>
  <si>
    <t>3.49%</t>
  </si>
  <si>
    <t>融顺驾校</t>
  </si>
  <si>
    <t>16393</t>
  </si>
  <si>
    <t>568</t>
  </si>
  <si>
    <t>3.46%</t>
  </si>
  <si>
    <t>0.01%</t>
  </si>
  <si>
    <t>明辉驾校</t>
  </si>
  <si>
    <t>2454</t>
  </si>
  <si>
    <t>22</t>
  </si>
  <si>
    <t>66</t>
  </si>
  <si>
    <t>2.69%</t>
  </si>
  <si>
    <t>东达驾校</t>
  </si>
  <si>
    <t>1104</t>
  </si>
  <si>
    <t>81</t>
  </si>
  <si>
    <t>32</t>
  </si>
  <si>
    <t>2.9%</t>
  </si>
  <si>
    <t>鹏达驾校</t>
  </si>
  <si>
    <t>14075</t>
  </si>
  <si>
    <t>545</t>
  </si>
  <si>
    <t>3.87%</t>
  </si>
  <si>
    <t>鹤山小军驾校</t>
  </si>
  <si>
    <t>9103</t>
  </si>
  <si>
    <t>189</t>
  </si>
  <si>
    <t>338</t>
  </si>
  <si>
    <t>3.71%</t>
  </si>
  <si>
    <t>东富驾校</t>
  </si>
  <si>
    <t>2330</t>
  </si>
  <si>
    <t>58</t>
  </si>
  <si>
    <t>2.49%</t>
  </si>
  <si>
    <t>0.04%</t>
  </si>
  <si>
    <t>驶来客驾校</t>
  </si>
  <si>
    <t>3578</t>
  </si>
  <si>
    <t>25</t>
  </si>
  <si>
    <t>119</t>
  </si>
  <si>
    <t>3.33%</t>
  </si>
  <si>
    <t>永坚驾校</t>
  </si>
  <si>
    <t>2499</t>
  </si>
  <si>
    <t>55</t>
  </si>
  <si>
    <t>84</t>
  </si>
  <si>
    <t>3.36%</t>
  </si>
  <si>
    <t>鸿顺驾校</t>
  </si>
  <si>
    <t>4321</t>
  </si>
  <si>
    <t>126</t>
  </si>
  <si>
    <t>172</t>
  </si>
  <si>
    <t>3.98%</t>
  </si>
  <si>
    <t>江海捷宏一品驾校</t>
  </si>
  <si>
    <t>3569</t>
  </si>
  <si>
    <t>165</t>
  </si>
  <si>
    <t>94</t>
  </si>
  <si>
    <t>2.63%</t>
  </si>
  <si>
    <t>问鼎驾校</t>
  </si>
  <si>
    <t>726</t>
  </si>
  <si>
    <t>31</t>
  </si>
  <si>
    <t>3.44%</t>
  </si>
  <si>
    <t>天成驾校</t>
  </si>
  <si>
    <t>3002</t>
  </si>
  <si>
    <t>46</t>
  </si>
  <si>
    <t>76</t>
  </si>
  <si>
    <t>2.53%</t>
  </si>
  <si>
    <t>东诚驾校</t>
  </si>
  <si>
    <t>2271</t>
  </si>
  <si>
    <t>3.17%</t>
  </si>
  <si>
    <t>富成驾校</t>
  </si>
  <si>
    <t>1654</t>
  </si>
  <si>
    <t>95</t>
  </si>
  <si>
    <t>73</t>
  </si>
  <si>
    <t>4.41%</t>
  </si>
  <si>
    <t>捷宏一品驾校</t>
  </si>
  <si>
    <t>3419</t>
  </si>
  <si>
    <t>100</t>
  </si>
  <si>
    <t>2.92%</t>
  </si>
  <si>
    <t>骏鑫驾校</t>
  </si>
  <si>
    <t>3247</t>
  </si>
  <si>
    <t>85</t>
  </si>
  <si>
    <t>133</t>
  </si>
  <si>
    <t>4.1%</t>
  </si>
  <si>
    <t>安顺康驾校</t>
  </si>
  <si>
    <t>1989</t>
  </si>
  <si>
    <t>93</t>
  </si>
  <si>
    <t>4.68%</t>
  </si>
  <si>
    <t>粤顺驾校</t>
  </si>
  <si>
    <t>2573</t>
  </si>
  <si>
    <t>89</t>
  </si>
  <si>
    <t>开平宏安驾校</t>
  </si>
  <si>
    <t>9169</t>
  </si>
  <si>
    <t>82</t>
  </si>
  <si>
    <t>250</t>
  </si>
  <si>
    <t>2.73%</t>
  </si>
  <si>
    <t>方向驾校</t>
  </si>
  <si>
    <t>1587</t>
  </si>
  <si>
    <t>56</t>
  </si>
  <si>
    <t>3.53%</t>
  </si>
  <si>
    <t>新会富美驾校</t>
  </si>
  <si>
    <t>5240</t>
  </si>
  <si>
    <t>86</t>
  </si>
  <si>
    <t>188</t>
  </si>
  <si>
    <t>3.59%</t>
  </si>
  <si>
    <t>德诚驾校</t>
  </si>
  <si>
    <t>5538</t>
  </si>
  <si>
    <t>153</t>
  </si>
  <si>
    <t>251</t>
  </si>
  <si>
    <t>润丰驾校</t>
  </si>
  <si>
    <t>2746</t>
  </si>
  <si>
    <t>4.33%</t>
  </si>
  <si>
    <t>技通驾校</t>
  </si>
  <si>
    <t>4189</t>
  </si>
  <si>
    <t>187</t>
  </si>
  <si>
    <t>4.46%</t>
  </si>
  <si>
    <t>东江驾校</t>
  </si>
  <si>
    <t>5454</t>
  </si>
  <si>
    <t>141</t>
  </si>
  <si>
    <t>216</t>
  </si>
  <si>
    <t>3.96%</t>
  </si>
  <si>
    <t>宝成驾校</t>
  </si>
  <si>
    <t>3452</t>
  </si>
  <si>
    <t>110</t>
  </si>
  <si>
    <t>138</t>
  </si>
  <si>
    <t>4.0%</t>
  </si>
  <si>
    <t>江门瀚东</t>
  </si>
  <si>
    <t>1793</t>
  </si>
  <si>
    <t>61</t>
  </si>
  <si>
    <t>2.34%</t>
  </si>
  <si>
    <t>富宁驾校</t>
  </si>
  <si>
    <t>5667</t>
  </si>
  <si>
    <t>146</t>
  </si>
  <si>
    <t>167</t>
  </si>
  <si>
    <t>2.95%</t>
  </si>
  <si>
    <t>驾易通驾校</t>
  </si>
  <si>
    <t>2033</t>
  </si>
  <si>
    <t>67</t>
  </si>
  <si>
    <t>69</t>
  </si>
  <si>
    <t>3.39%</t>
  </si>
  <si>
    <t>0.05%</t>
  </si>
  <si>
    <t>翔鸿驾校</t>
  </si>
  <si>
    <t>1512</t>
  </si>
  <si>
    <t>3.64%</t>
  </si>
  <si>
    <t>0.07%</t>
  </si>
  <si>
    <t>天耀驾校</t>
  </si>
  <si>
    <t>4322</t>
  </si>
  <si>
    <t>51</t>
  </si>
  <si>
    <t>3.19%</t>
  </si>
  <si>
    <t>利德驾校</t>
  </si>
  <si>
    <t>3780</t>
  </si>
  <si>
    <t>83</t>
  </si>
  <si>
    <t>3.65%</t>
  </si>
  <si>
    <t>一庆驾校</t>
  </si>
  <si>
    <t>3970</t>
  </si>
  <si>
    <t>64</t>
  </si>
  <si>
    <t>166</t>
  </si>
  <si>
    <t>4.18%</t>
  </si>
  <si>
    <t>一航驾校</t>
  </si>
  <si>
    <t>3788</t>
  </si>
  <si>
    <t>132</t>
  </si>
  <si>
    <t>3.48%</t>
  </si>
  <si>
    <t>富美驾校</t>
  </si>
  <si>
    <t>5695</t>
  </si>
  <si>
    <t>190</t>
  </si>
  <si>
    <t>3.34%</t>
  </si>
  <si>
    <t>江海瀚东驾校</t>
  </si>
  <si>
    <t>2109</t>
  </si>
  <si>
    <t>35</t>
  </si>
  <si>
    <t>59</t>
  </si>
  <si>
    <t>2.8%</t>
  </si>
  <si>
    <t>平石驾校</t>
  </si>
  <si>
    <t>2932</t>
  </si>
  <si>
    <t>60</t>
  </si>
  <si>
    <t>118</t>
  </si>
  <si>
    <t>4.02%</t>
  </si>
  <si>
    <t>台山昌马驾校</t>
  </si>
  <si>
    <t>2847</t>
  </si>
  <si>
    <t>116</t>
  </si>
  <si>
    <t>4.07%</t>
  </si>
  <si>
    <t>骏骞驾校</t>
  </si>
  <si>
    <t>3904</t>
  </si>
  <si>
    <t>294</t>
  </si>
  <si>
    <t>7.53%</t>
  </si>
  <si>
    <t>恒大驾校</t>
  </si>
  <si>
    <t>28890</t>
  </si>
  <si>
    <t>2070</t>
  </si>
  <si>
    <t>1455</t>
  </si>
  <si>
    <t>5.04%</t>
  </si>
  <si>
    <t>江农驾校</t>
  </si>
  <si>
    <t>2751</t>
  </si>
  <si>
    <t>80</t>
  </si>
  <si>
    <t>2.91%</t>
  </si>
  <si>
    <t>驾易达驾校</t>
  </si>
  <si>
    <t>2644</t>
  </si>
  <si>
    <t>108</t>
  </si>
  <si>
    <t>4.08%</t>
  </si>
  <si>
    <t>安达驾校</t>
  </si>
  <si>
    <t>3518</t>
  </si>
  <si>
    <t>4.72%</t>
  </si>
  <si>
    <t>银丰驾校</t>
  </si>
  <si>
    <t>10457</t>
  </si>
  <si>
    <t>164</t>
  </si>
  <si>
    <t>446</t>
  </si>
  <si>
    <t>4.27%</t>
  </si>
  <si>
    <t>树人驾校</t>
  </si>
  <si>
    <t>1872</t>
  </si>
  <si>
    <t>3.42%</t>
  </si>
  <si>
    <t>为民驾校</t>
  </si>
  <si>
    <t>10756</t>
  </si>
  <si>
    <t>74</t>
  </si>
  <si>
    <t>371</t>
  </si>
  <si>
    <t>3.45%</t>
  </si>
  <si>
    <t>江都驾校</t>
  </si>
  <si>
    <t>9422</t>
  </si>
  <si>
    <t>154</t>
  </si>
  <si>
    <t>310</t>
  </si>
  <si>
    <t>3.29%</t>
  </si>
  <si>
    <t>台山瀚东驾校</t>
  </si>
  <si>
    <t>1713</t>
  </si>
  <si>
    <t>71</t>
  </si>
  <si>
    <t>4.14%</t>
  </si>
  <si>
    <t>新会瀚东驾校</t>
  </si>
  <si>
    <t>1735</t>
  </si>
  <si>
    <t>39</t>
  </si>
  <si>
    <t>3.86%</t>
  </si>
  <si>
    <t>天坤驾校</t>
  </si>
  <si>
    <t>3853</t>
  </si>
  <si>
    <t>52</t>
  </si>
  <si>
    <t>98</t>
  </si>
  <si>
    <t>2.54%</t>
  </si>
  <si>
    <t>不排名</t>
  </si>
  <si>
    <t>诚信驾校</t>
  </si>
  <si>
    <t>2753</t>
  </si>
  <si>
    <t>8</t>
  </si>
  <si>
    <t>新宁驾校</t>
  </si>
  <si>
    <t>513</t>
  </si>
  <si>
    <t>18</t>
  </si>
  <si>
    <t>3.51%</t>
  </si>
  <si>
    <t>大众驾校</t>
  </si>
  <si>
    <t>3416</t>
  </si>
  <si>
    <t>10</t>
  </si>
  <si>
    <t>235</t>
  </si>
  <si>
    <t>6.88%</t>
  </si>
  <si>
    <t>0.09%</t>
  </si>
  <si>
    <t>骏马驾校</t>
  </si>
  <si>
    <t>--</t>
  </si>
  <si>
    <t>2463</t>
  </si>
  <si>
    <t>4.06%</t>
  </si>
  <si>
    <t>江城驾校</t>
  </si>
  <si>
    <t>41</t>
  </si>
  <si>
    <t>2.44%</t>
  </si>
  <si>
    <t>柏慕驾校</t>
  </si>
  <si>
    <t>853</t>
  </si>
  <si>
    <t>19</t>
  </si>
  <si>
    <t>2.23%</t>
  </si>
  <si>
    <t>一新驾校</t>
  </si>
  <si>
    <t>联合驾校</t>
  </si>
  <si>
    <t>合计及平均合格率</t>
  </si>
  <si>
    <r>
      <rPr>
        <sz val="12"/>
        <rFont val="宋体"/>
        <charset val="134"/>
      </rPr>
      <t>起止时间：2026-5-21~2026-6-20 统计车型:</t>
    </r>
    <r>
      <rPr>
        <b/>
        <sz val="12"/>
        <rFont val="宋体"/>
        <charset val="134"/>
      </rPr>
      <t>摩托车类</t>
    </r>
  </si>
  <si>
    <t>隆正驾校</t>
  </si>
  <si>
    <t>9374</t>
  </si>
  <si>
    <t>633</t>
  </si>
  <si>
    <t>422</t>
  </si>
  <si>
    <t>4.5%</t>
  </si>
  <si>
    <t>恩骏驾校</t>
  </si>
  <si>
    <t>3898</t>
  </si>
  <si>
    <t>169</t>
  </si>
  <si>
    <t>177</t>
  </si>
  <si>
    <t>4.54%</t>
  </si>
  <si>
    <t>志越驾校</t>
  </si>
  <si>
    <t>2203</t>
  </si>
  <si>
    <t>45</t>
  </si>
  <si>
    <t>海成驾校</t>
  </si>
  <si>
    <t>3764</t>
  </si>
  <si>
    <t>50</t>
  </si>
  <si>
    <t>135</t>
  </si>
  <si>
    <t>浩集交通驾校</t>
  </si>
  <si>
    <t>199</t>
  </si>
  <si>
    <t>157</t>
  </si>
  <si>
    <t>12</t>
  </si>
  <si>
    <t>6.03%</t>
  </si>
  <si>
    <t>台山顺安驾校</t>
  </si>
  <si>
    <t>12221</t>
  </si>
  <si>
    <t>341</t>
  </si>
  <si>
    <t>492</t>
  </si>
  <si>
    <t>4.03%</t>
  </si>
  <si>
    <t>纵横驾校</t>
  </si>
  <si>
    <t>1022</t>
  </si>
  <si>
    <t>5.09%</t>
  </si>
  <si>
    <t>江海鸿顺驾校</t>
  </si>
  <si>
    <t>3323</t>
  </si>
  <si>
    <t>168</t>
  </si>
  <si>
    <t>155</t>
  </si>
  <si>
    <t>4.66%</t>
  </si>
  <si>
    <t>台山松山驾校</t>
  </si>
  <si>
    <t>1183</t>
  </si>
  <si>
    <t>28</t>
  </si>
  <si>
    <t>2.37%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</si>
</sst>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7">
    <font>
      <sz val="11"/>
      <color rgb="FF00000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0"/>
      <color rgb="FF000000"/>
      <name val="Tahoma"/>
      <charset val="134"/>
    </font>
    <font>
      <sz val="10"/>
      <name val="宋体"/>
      <charset val="134"/>
    </font>
    <font>
      <sz val="10"/>
      <name val="Arial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1"/>
      <color rgb="FF000000"/>
      <name val="宋体"/>
      <charset val="134"/>
    </font>
    <font>
      <b/>
      <sz val="10"/>
      <name val="Arial"/>
      <charset val="134"/>
    </font>
    <font>
      <b/>
      <sz val="10"/>
      <color rgb="FF000000"/>
      <name val="宋体"/>
      <charset val="134"/>
    </font>
    <font>
      <sz val="10"/>
      <name val="Tahoma"/>
      <charset val="134"/>
    </font>
    <font>
      <sz val="10"/>
      <color theme="1"/>
      <name val="Tahoma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0" fontId="17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9" fontId="0" fillId="0" borderId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3" fillId="14" borderId="21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32" fillId="29" borderId="21" applyNumberFormat="0" applyAlignment="0" applyProtection="0">
      <alignment vertical="center"/>
    </xf>
    <xf numFmtId="0" fontId="26" fillId="14" borderId="18" applyNumberFormat="0" applyAlignment="0" applyProtection="0">
      <alignment vertical="center"/>
    </xf>
    <xf numFmtId="0" fontId="27" fillId="17" borderId="20" applyNumberFormat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8" fillId="0" borderId="0"/>
    <xf numFmtId="0" fontId="16" fillId="21" borderId="0" applyNumberFormat="0" applyBorder="0" applyAlignment="0" applyProtection="0">
      <alignment vertical="center"/>
    </xf>
    <xf numFmtId="0" fontId="22" fillId="10" borderId="15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</cellStyleXfs>
  <cellXfs count="71">
    <xf numFmtId="0" fontId="0" fillId="0" borderId="0" xfId="0" applyAlignment="1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10" fontId="0" fillId="0" borderId="0" xfId="11" applyNumberFormat="1" applyFill="1">
      <alignment vertical="center"/>
    </xf>
    <xf numFmtId="10" fontId="0" fillId="0" borderId="0" xfId="11" applyNumberFormat="1" applyFill="1" applyAlignment="1">
      <alignment vertical="center"/>
    </xf>
    <xf numFmtId="0" fontId="2" fillId="0" borderId="0" xfId="29" applyFont="1" applyFill="1" applyAlignment="1">
      <alignment horizontal="center" vertical="center"/>
    </xf>
    <xf numFmtId="0" fontId="3" fillId="0" borderId="0" xfId="29" applyFont="1" applyFill="1" applyAlignment="1">
      <alignment horizontal="left" vertical="center"/>
    </xf>
    <xf numFmtId="0" fontId="3" fillId="0" borderId="1" xfId="29" applyFont="1" applyFill="1" applyBorder="1" applyAlignment="1">
      <alignment horizontal="left" vertical="center" wrapText="1"/>
    </xf>
    <xf numFmtId="0" fontId="4" fillId="0" borderId="2" xfId="29" applyFont="1" applyFill="1" applyBorder="1" applyAlignment="1">
      <alignment horizontal="center" vertical="center" wrapText="1"/>
    </xf>
    <xf numFmtId="0" fontId="5" fillId="0" borderId="3" xfId="29" applyFont="1" applyFill="1" applyBorder="1" applyAlignment="1">
      <alignment horizontal="center" vertical="center" wrapText="1"/>
    </xf>
    <xf numFmtId="0" fontId="5" fillId="0" borderId="4" xfId="29" applyFont="1" applyFill="1" applyBorder="1" applyAlignment="1">
      <alignment horizontal="center" vertical="center" wrapText="1"/>
    </xf>
    <xf numFmtId="0" fontId="5" fillId="0" borderId="5" xfId="29" applyFont="1" applyFill="1" applyBorder="1" applyAlignment="1">
      <alignment horizontal="center" vertical="center" wrapText="1"/>
    </xf>
    <xf numFmtId="0" fontId="4" fillId="0" borderId="6" xfId="29" applyFont="1" applyFill="1" applyBorder="1" applyAlignment="1">
      <alignment horizontal="center" vertical="center" wrapText="1"/>
    </xf>
    <xf numFmtId="0" fontId="5" fillId="0" borderId="7" xfId="29" applyFont="1" applyFill="1" applyBorder="1" applyAlignment="1">
      <alignment horizontal="center" vertical="center" wrapText="1"/>
    </xf>
    <xf numFmtId="176" fontId="5" fillId="0" borderId="7" xfId="29" applyNumberFormat="1" applyFont="1" applyFill="1" applyBorder="1" applyAlignment="1">
      <alignment horizontal="center" vertical="center" wrapText="1"/>
    </xf>
    <xf numFmtId="0" fontId="5" fillId="0" borderId="8" xfId="29" applyFont="1" applyFill="1" applyBorder="1" applyAlignment="1">
      <alignment horizontal="center" vertical="center" wrapText="1"/>
    </xf>
    <xf numFmtId="176" fontId="5" fillId="0" borderId="8" xfId="29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9" xfId="36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8" fillId="0" borderId="9" xfId="36" applyFont="1" applyFill="1" applyBorder="1" applyAlignment="1">
      <alignment horizontal="center" wrapText="1"/>
    </xf>
    <xf numFmtId="0" fontId="7" fillId="0" borderId="9" xfId="36" applyFont="1" applyFill="1" applyBorder="1" applyAlignment="1">
      <alignment horizontal="center" wrapText="1"/>
    </xf>
    <xf numFmtId="0" fontId="6" fillId="0" borderId="3" xfId="11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29" applyFont="1" applyFill="1" applyBorder="1" applyAlignment="1">
      <alignment horizontal="center" vertical="center" wrapText="1"/>
    </xf>
    <xf numFmtId="0" fontId="10" fillId="0" borderId="0" xfId="29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0" xfId="29" applyFont="1" applyFill="1" applyBorder="1" applyAlignment="1">
      <alignment horizontal="center" vertical="center" wrapText="1"/>
    </xf>
    <xf numFmtId="10" fontId="11" fillId="0" borderId="7" xfId="11" applyNumberFormat="1" applyFont="1" applyFill="1" applyBorder="1" applyAlignment="1">
      <alignment horizontal="center" vertical="center"/>
    </xf>
    <xf numFmtId="10" fontId="11" fillId="0" borderId="8" xfId="11" applyNumberFormat="1" applyFont="1" applyFill="1" applyBorder="1" applyAlignment="1">
      <alignment horizontal="center" vertical="center"/>
    </xf>
    <xf numFmtId="9" fontId="6" fillId="0" borderId="3" xfId="11" applyFont="1" applyFill="1" applyBorder="1" applyAlignment="1">
      <alignment horizontal="center" vertical="center"/>
    </xf>
    <xf numFmtId="10" fontId="6" fillId="0" borderId="3" xfId="11" applyNumberFormat="1" applyFont="1" applyFill="1" applyBorder="1" applyAlignment="1">
      <alignment horizontal="center" vertical="center"/>
    </xf>
    <xf numFmtId="10" fontId="6" fillId="0" borderId="0" xfId="11" applyNumberFormat="1" applyFont="1" applyFill="1" applyBorder="1" applyAlignment="1">
      <alignment horizontal="center" vertical="center"/>
    </xf>
    <xf numFmtId="0" fontId="4" fillId="0" borderId="7" xfId="29" applyFont="1" applyFill="1" applyBorder="1" applyAlignment="1">
      <alignment horizontal="center" vertical="center" wrapText="1"/>
    </xf>
    <xf numFmtId="10" fontId="11" fillId="0" borderId="0" xfId="11" applyNumberFormat="1" applyFont="1" applyFill="1" applyAlignment="1">
      <alignment horizontal="center" vertical="center"/>
    </xf>
    <xf numFmtId="0" fontId="4" fillId="0" borderId="11" xfId="29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29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4" fillId="0" borderId="3" xfId="29" applyFont="1" applyFill="1" applyBorder="1" applyAlignment="1">
      <alignment horizontal="center" vertical="center" wrapText="1"/>
    </xf>
    <xf numFmtId="10" fontId="13" fillId="0" borderId="3" xfId="11" applyNumberFormat="1" applyFont="1" applyFill="1" applyBorder="1" applyAlignment="1">
      <alignment horizontal="center" vertical="center"/>
    </xf>
    <xf numFmtId="10" fontId="13" fillId="0" borderId="3" xfId="11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10" fontId="9" fillId="0" borderId="3" xfId="11" applyNumberFormat="1" applyFont="1" applyFill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10" fontId="9" fillId="0" borderId="0" xfId="11" applyNumberFormat="1" applyFont="1" applyFill="1" applyBorder="1">
      <alignment vertical="center"/>
    </xf>
    <xf numFmtId="0" fontId="4" fillId="0" borderId="13" xfId="29" applyFont="1" applyFill="1" applyBorder="1" applyAlignment="1">
      <alignment horizontal="center" vertical="center" wrapText="1"/>
    </xf>
    <xf numFmtId="10" fontId="4" fillId="0" borderId="3" xfId="11" applyNumberFormat="1" applyFont="1" applyFill="1" applyBorder="1" applyAlignment="1">
      <alignment horizontal="center" vertical="center" wrapText="1"/>
    </xf>
    <xf numFmtId="10" fontId="9" fillId="0" borderId="3" xfId="11" applyNumberFormat="1" applyFont="1" applyFill="1" applyBorder="1" applyAlignment="1">
      <alignment horizontal="center" vertical="center"/>
    </xf>
    <xf numFmtId="10" fontId="9" fillId="0" borderId="0" xfId="11" applyNumberFormat="1" applyFont="1" applyFill="1" applyBorder="1" applyAlignment="1">
      <alignment horizontal="center" vertical="center"/>
    </xf>
    <xf numFmtId="10" fontId="5" fillId="0" borderId="7" xfId="11" applyNumberFormat="1" applyFont="1" applyFill="1" applyBorder="1" applyAlignment="1">
      <alignment horizontal="center" vertical="center" wrapText="1"/>
    </xf>
    <xf numFmtId="10" fontId="5" fillId="0" borderId="14" xfId="11" applyNumberFormat="1" applyFont="1" applyFill="1" applyBorder="1" applyAlignment="1">
      <alignment horizontal="center" vertical="center" wrapText="1"/>
    </xf>
    <xf numFmtId="10" fontId="5" fillId="0" borderId="8" xfId="11" applyNumberFormat="1" applyFont="1" applyFill="1" applyBorder="1" applyAlignment="1">
      <alignment horizontal="center" vertical="center" wrapText="1"/>
    </xf>
    <xf numFmtId="10" fontId="6" fillId="0" borderId="3" xfId="11" applyNumberFormat="1" applyFont="1" applyFill="1" applyBorder="1" applyAlignment="1">
      <alignment horizontal="center" vertical="center" wrapText="1"/>
    </xf>
    <xf numFmtId="10" fontId="6" fillId="0" borderId="0" xfId="11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14" fillId="0" borderId="9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8" fillId="0" borderId="3" xfId="36" applyFont="1" applyFill="1" applyBorder="1" applyAlignment="1">
      <alignment horizontal="center" wrapText="1"/>
    </xf>
    <xf numFmtId="10" fontId="6" fillId="0" borderId="3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wrapText="1"/>
    </xf>
    <xf numFmtId="9" fontId="6" fillId="0" borderId="3" xfId="0" applyNumberFormat="1" applyFont="1" applyFill="1" applyBorder="1" applyAlignment="1">
      <alignment horizontal="center" vertical="center"/>
    </xf>
    <xf numFmtId="10" fontId="9" fillId="0" borderId="0" xfId="11" applyNumberFormat="1" applyFont="1" applyFill="1">
      <alignment vertical="center"/>
    </xf>
    <xf numFmtId="10" fontId="0" fillId="0" borderId="0" xfId="11" applyNumberFormat="1" applyFill="1" applyAlignment="1">
      <alignment horizontal="center" vertical="center"/>
    </xf>
    <xf numFmtId="10" fontId="9" fillId="0" borderId="0" xfId="0" applyNumberFormat="1" applyFont="1" applyFill="1" applyBorder="1" applyAlignment="1">
      <alignment vertical="center"/>
    </xf>
    <xf numFmtId="0" fontId="6" fillId="0" borderId="3" xfId="0" applyFont="1" applyFill="1" applyBorder="1" applyAlignment="1" quotePrefix="1">
      <alignment horizontal="center"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常规 6" xfId="2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Z79"/>
  <sheetViews>
    <sheetView tabSelected="1" zoomScale="110" zoomScaleNormal="110" workbookViewId="0">
      <selection activeCell="B4" sqref="B4:B6"/>
    </sheetView>
  </sheetViews>
  <sheetFormatPr defaultColWidth="9" defaultRowHeight="13.5"/>
  <cols>
    <col min="1" max="1" width="8.375" style="4" customWidth="1"/>
    <col min="2" max="2" width="16.625" style="4" customWidth="1"/>
    <col min="3" max="3" width="5.25" style="4" customWidth="1"/>
    <col min="4" max="4" width="5.25" style="5" customWidth="1"/>
    <col min="5" max="5" width="8.125" style="6" customWidth="1"/>
    <col min="6" max="6" width="5.25" style="4" customWidth="1"/>
    <col min="7" max="7" width="5.25" style="5" customWidth="1"/>
    <col min="8" max="8" width="8.125" style="6" customWidth="1"/>
    <col min="9" max="9" width="5.25" style="4" customWidth="1"/>
    <col min="10" max="10" width="5" style="4" customWidth="1"/>
    <col min="11" max="11" width="8.125" style="6" customWidth="1"/>
    <col min="12" max="13" width="5.25" style="4" customWidth="1"/>
    <col min="14" max="14" width="8.125" style="6" customWidth="1"/>
    <col min="15" max="15" width="5.75" style="4" customWidth="1"/>
    <col min="16" max="16" width="4.875" style="4" customWidth="1"/>
    <col min="17" max="17" width="5.25" style="4" customWidth="1"/>
    <col min="18" max="18" width="8.125" style="6" customWidth="1"/>
    <col min="19" max="19" width="8.25" style="6" customWidth="1"/>
    <col min="20" max="20" width="8.125" style="6" customWidth="1"/>
    <col min="21" max="21" width="5.25" style="4" customWidth="1"/>
    <col min="22" max="22" width="8.125" style="7" customWidth="1"/>
    <col min="23" max="23" width="8.75" style="7" customWidth="1"/>
    <col min="24" max="24" width="8.125" style="7" customWidth="1"/>
    <col min="25" max="25" width="8.625" style="7" customWidth="1"/>
    <col min="26" max="16384" width="9" style="4"/>
  </cols>
  <sheetData>
    <row r="1" ht="21.75" spans="1: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ht="15.75" spans="1: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ht="15.75" spans="1:25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ht="16.5" customHeight="1" spans="1:25">
      <c r="A4" s="11" t="s">
        <v>3</v>
      </c>
      <c r="B4" s="12" t="s">
        <v>4</v>
      </c>
      <c r="C4" s="13" t="s">
        <v>5</v>
      </c>
      <c r="D4" s="14"/>
      <c r="E4" s="30"/>
      <c r="F4" s="13" t="s">
        <v>6</v>
      </c>
      <c r="G4" s="14"/>
      <c r="H4" s="30"/>
      <c r="I4" s="13" t="s">
        <v>7</v>
      </c>
      <c r="J4" s="14"/>
      <c r="K4" s="14"/>
      <c r="L4" s="14"/>
      <c r="M4" s="14"/>
      <c r="N4" s="30"/>
      <c r="O4" s="11" t="s">
        <v>8</v>
      </c>
      <c r="P4" s="38"/>
      <c r="Q4" s="38"/>
      <c r="R4" s="38"/>
      <c r="S4" s="38"/>
      <c r="T4" s="38"/>
      <c r="U4" s="38"/>
      <c r="V4" s="38"/>
      <c r="W4" s="38"/>
      <c r="X4" s="50"/>
      <c r="Y4" s="54" t="s">
        <v>9</v>
      </c>
    </row>
    <row r="5" customHeight="1" spans="1:25">
      <c r="A5" s="15"/>
      <c r="B5" s="12"/>
      <c r="C5" s="16" t="s">
        <v>10</v>
      </c>
      <c r="D5" s="17" t="s">
        <v>11</v>
      </c>
      <c r="E5" s="31" t="s">
        <v>12</v>
      </c>
      <c r="F5" s="16" t="s">
        <v>10</v>
      </c>
      <c r="G5" s="17" t="s">
        <v>11</v>
      </c>
      <c r="H5" s="31" t="s">
        <v>12</v>
      </c>
      <c r="I5" s="13" t="s">
        <v>13</v>
      </c>
      <c r="J5" s="14"/>
      <c r="K5" s="30"/>
      <c r="L5" s="13" t="s">
        <v>14</v>
      </c>
      <c r="M5" s="14"/>
      <c r="N5" s="30"/>
      <c r="O5" s="11" t="s">
        <v>15</v>
      </c>
      <c r="P5" s="64" t="s">
        <v>16</v>
      </c>
      <c r="Q5" s="43" t="s">
        <v>17</v>
      </c>
      <c r="R5" s="43"/>
      <c r="S5" s="43"/>
      <c r="T5" s="43"/>
      <c r="U5" s="43" t="s">
        <v>18</v>
      </c>
      <c r="V5" s="43"/>
      <c r="W5" s="43"/>
      <c r="X5" s="43"/>
      <c r="Y5" s="55"/>
    </row>
    <row r="6" ht="31.5" customHeight="1" spans="1:25">
      <c r="A6" s="15"/>
      <c r="B6" s="12"/>
      <c r="C6" s="18"/>
      <c r="D6" s="19"/>
      <c r="E6" s="32"/>
      <c r="F6" s="18"/>
      <c r="G6" s="19"/>
      <c r="H6" s="32"/>
      <c r="I6" s="36" t="s">
        <v>10</v>
      </c>
      <c r="J6" s="36" t="s">
        <v>11</v>
      </c>
      <c r="K6" s="37" t="s">
        <v>12</v>
      </c>
      <c r="L6" s="36" t="s">
        <v>10</v>
      </c>
      <c r="M6" s="36" t="s">
        <v>11</v>
      </c>
      <c r="N6" s="37" t="s">
        <v>12</v>
      </c>
      <c r="O6" s="40"/>
      <c r="P6" s="65" t="s">
        <v>19</v>
      </c>
      <c r="Q6" s="43" t="s">
        <v>20</v>
      </c>
      <c r="R6" s="44" t="s">
        <v>21</v>
      </c>
      <c r="S6" s="45" t="s">
        <v>22</v>
      </c>
      <c r="T6" s="45" t="s">
        <v>23</v>
      </c>
      <c r="U6" s="43" t="s">
        <v>24</v>
      </c>
      <c r="V6" s="51" t="s">
        <v>25</v>
      </c>
      <c r="W6" s="45" t="s">
        <v>26</v>
      </c>
      <c r="X6" s="51" t="s">
        <v>27</v>
      </c>
      <c r="Y6" s="56"/>
    </row>
    <row r="7" s="1" customFormat="1" spans="1:25">
      <c r="A7" s="20">
        <v>1</v>
      </c>
      <c r="B7" s="23" t="s">
        <v>28</v>
      </c>
      <c r="C7" s="22">
        <v>144</v>
      </c>
      <c r="D7" s="22">
        <v>133</v>
      </c>
      <c r="E7" s="34">
        <v>0.9236</v>
      </c>
      <c r="F7" s="22">
        <v>192</v>
      </c>
      <c r="G7" s="22">
        <v>155</v>
      </c>
      <c r="H7" s="34">
        <v>0.8073</v>
      </c>
      <c r="I7" s="22">
        <v>209</v>
      </c>
      <c r="J7" s="22">
        <v>170</v>
      </c>
      <c r="K7" s="34">
        <v>0.8134</v>
      </c>
      <c r="L7" s="22">
        <v>178</v>
      </c>
      <c r="M7" s="22">
        <v>168</v>
      </c>
      <c r="N7" s="34">
        <v>0.9438</v>
      </c>
      <c r="O7" s="66" t="s">
        <v>29</v>
      </c>
      <c r="P7" s="66" t="s">
        <v>30</v>
      </c>
      <c r="Q7" s="66" t="s">
        <v>31</v>
      </c>
      <c r="R7" s="66" t="s">
        <v>32</v>
      </c>
      <c r="S7" s="66" t="s">
        <v>33</v>
      </c>
      <c r="T7" s="66" t="s">
        <v>34</v>
      </c>
      <c r="U7" s="66" t="s">
        <v>35</v>
      </c>
      <c r="V7" s="66" t="s">
        <v>36</v>
      </c>
      <c r="W7" s="66" t="s">
        <v>33</v>
      </c>
      <c r="X7" s="66" t="s">
        <v>34</v>
      </c>
      <c r="Y7" s="57">
        <f t="shared" ref="Y7:Y38" si="0">SUM(E7,H7,K7,N7)/4</f>
        <v>0.872025</v>
      </c>
    </row>
    <row r="8" s="1" customFormat="1" spans="1:26">
      <c r="A8" s="20">
        <v>2</v>
      </c>
      <c r="B8" s="23" t="s">
        <v>37</v>
      </c>
      <c r="C8" s="22">
        <v>134</v>
      </c>
      <c r="D8" s="22">
        <v>121</v>
      </c>
      <c r="E8" s="34">
        <v>0.903</v>
      </c>
      <c r="F8" s="22">
        <v>175</v>
      </c>
      <c r="G8" s="22">
        <v>139</v>
      </c>
      <c r="H8" s="34">
        <v>0.7943</v>
      </c>
      <c r="I8" s="22">
        <v>176</v>
      </c>
      <c r="J8" s="22">
        <v>137</v>
      </c>
      <c r="K8" s="34">
        <v>0.7784</v>
      </c>
      <c r="L8" s="22">
        <v>98</v>
      </c>
      <c r="M8" s="22">
        <v>88</v>
      </c>
      <c r="N8" s="34">
        <v>0.898</v>
      </c>
      <c r="O8" s="66" t="s">
        <v>38</v>
      </c>
      <c r="P8" s="66" t="s">
        <v>39</v>
      </c>
      <c r="Q8" s="66" t="s">
        <v>40</v>
      </c>
      <c r="R8" s="66" t="s">
        <v>41</v>
      </c>
      <c r="S8" s="66" t="s">
        <v>35</v>
      </c>
      <c r="T8" s="66" t="s">
        <v>42</v>
      </c>
      <c r="U8" s="66" t="s">
        <v>33</v>
      </c>
      <c r="V8" s="66" t="s">
        <v>34</v>
      </c>
      <c r="W8" s="66" t="s">
        <v>33</v>
      </c>
      <c r="X8" s="66" t="s">
        <v>34</v>
      </c>
      <c r="Y8" s="57">
        <f t="shared" si="0"/>
        <v>0.843425</v>
      </c>
      <c r="Z8" s="6"/>
    </row>
    <row r="9" s="1" customFormat="1" spans="1:26">
      <c r="A9" s="20">
        <v>3</v>
      </c>
      <c r="B9" s="23" t="s">
        <v>43</v>
      </c>
      <c r="C9" s="22">
        <v>47</v>
      </c>
      <c r="D9" s="22">
        <v>41</v>
      </c>
      <c r="E9" s="34">
        <v>0.8723</v>
      </c>
      <c r="F9" s="22">
        <v>76</v>
      </c>
      <c r="G9" s="22">
        <v>62</v>
      </c>
      <c r="H9" s="34">
        <v>0.8158</v>
      </c>
      <c r="I9" s="22">
        <v>85</v>
      </c>
      <c r="J9" s="22">
        <v>62</v>
      </c>
      <c r="K9" s="34">
        <v>0.7294</v>
      </c>
      <c r="L9" s="22">
        <v>68</v>
      </c>
      <c r="M9" s="22">
        <v>65</v>
      </c>
      <c r="N9" s="34">
        <v>0.9559</v>
      </c>
      <c r="O9" s="66" t="s">
        <v>44</v>
      </c>
      <c r="P9" s="66" t="s">
        <v>45</v>
      </c>
      <c r="Q9" s="66" t="s">
        <v>46</v>
      </c>
      <c r="R9" s="66" t="s">
        <v>47</v>
      </c>
      <c r="S9" s="66" t="s">
        <v>33</v>
      </c>
      <c r="T9" s="66" t="s">
        <v>34</v>
      </c>
      <c r="U9" s="66" t="s">
        <v>33</v>
      </c>
      <c r="V9" s="66" t="s">
        <v>34</v>
      </c>
      <c r="W9" s="66" t="s">
        <v>33</v>
      </c>
      <c r="X9" s="66" t="s">
        <v>34</v>
      </c>
      <c r="Y9" s="57">
        <f t="shared" si="0"/>
        <v>0.84335</v>
      </c>
      <c r="Z9" s="6"/>
    </row>
    <row r="10" s="1" customFormat="1" ht="14.25" customHeight="1" spans="1:25">
      <c r="A10" s="20">
        <v>4</v>
      </c>
      <c r="B10" s="60" t="s">
        <v>48</v>
      </c>
      <c r="C10" s="22">
        <v>111</v>
      </c>
      <c r="D10" s="22">
        <v>95</v>
      </c>
      <c r="E10" s="63">
        <v>0.8559</v>
      </c>
      <c r="F10" s="22">
        <v>171</v>
      </c>
      <c r="G10" s="22">
        <v>151</v>
      </c>
      <c r="H10" s="63">
        <v>0.883</v>
      </c>
      <c r="I10" s="22">
        <v>280</v>
      </c>
      <c r="J10" s="22">
        <v>186</v>
      </c>
      <c r="K10" s="63">
        <v>0.6643</v>
      </c>
      <c r="L10" s="22">
        <v>200</v>
      </c>
      <c r="M10" s="22">
        <v>188</v>
      </c>
      <c r="N10" s="67">
        <v>0.94</v>
      </c>
      <c r="O10" s="66" t="s">
        <v>49</v>
      </c>
      <c r="P10" s="66" t="s">
        <v>50</v>
      </c>
      <c r="Q10" s="66" t="s">
        <v>51</v>
      </c>
      <c r="R10" s="66" t="s">
        <v>52</v>
      </c>
      <c r="S10" s="66" t="s">
        <v>33</v>
      </c>
      <c r="T10" s="66" t="s">
        <v>34</v>
      </c>
      <c r="U10" s="66" t="s">
        <v>33</v>
      </c>
      <c r="V10" s="66" t="s">
        <v>34</v>
      </c>
      <c r="W10" s="66" t="s">
        <v>33</v>
      </c>
      <c r="X10" s="66" t="s">
        <v>34</v>
      </c>
      <c r="Y10" s="57">
        <f t="shared" si="0"/>
        <v>0.8358</v>
      </c>
    </row>
    <row r="11" spans="1:25">
      <c r="A11" s="20">
        <v>5</v>
      </c>
      <c r="B11" s="24" t="s">
        <v>53</v>
      </c>
      <c r="C11" s="22">
        <v>67</v>
      </c>
      <c r="D11" s="22">
        <v>56</v>
      </c>
      <c r="E11" s="34">
        <v>0.8358</v>
      </c>
      <c r="F11" s="22">
        <v>86</v>
      </c>
      <c r="G11" s="22">
        <v>72</v>
      </c>
      <c r="H11" s="34">
        <v>0.8372</v>
      </c>
      <c r="I11" s="22">
        <v>83</v>
      </c>
      <c r="J11" s="22">
        <v>59</v>
      </c>
      <c r="K11" s="34">
        <v>0.7108</v>
      </c>
      <c r="L11" s="22">
        <v>58</v>
      </c>
      <c r="M11" s="22">
        <v>55</v>
      </c>
      <c r="N11" s="34">
        <v>0.9483</v>
      </c>
      <c r="O11" s="66" t="s">
        <v>54</v>
      </c>
      <c r="P11" s="66" t="s">
        <v>55</v>
      </c>
      <c r="Q11" s="66" t="s">
        <v>56</v>
      </c>
      <c r="R11" s="66" t="s">
        <v>57</v>
      </c>
      <c r="S11" s="66" t="s">
        <v>33</v>
      </c>
      <c r="T11" s="66" t="s">
        <v>34</v>
      </c>
      <c r="U11" s="66" t="s">
        <v>35</v>
      </c>
      <c r="V11" s="66" t="s">
        <v>58</v>
      </c>
      <c r="W11" s="66" t="s">
        <v>35</v>
      </c>
      <c r="X11" s="66" t="s">
        <v>58</v>
      </c>
      <c r="Y11" s="57">
        <f t="shared" si="0"/>
        <v>0.833025</v>
      </c>
    </row>
    <row r="12" s="1" customFormat="1" spans="1:25">
      <c r="A12" s="20">
        <v>6</v>
      </c>
      <c r="B12" s="23" t="s">
        <v>59</v>
      </c>
      <c r="C12" s="22">
        <v>92</v>
      </c>
      <c r="D12" s="22">
        <v>73</v>
      </c>
      <c r="E12" s="34">
        <v>0.7935</v>
      </c>
      <c r="F12" s="22">
        <v>138</v>
      </c>
      <c r="G12" s="22">
        <v>116</v>
      </c>
      <c r="H12" s="34">
        <v>0.8406</v>
      </c>
      <c r="I12" s="22">
        <v>190</v>
      </c>
      <c r="J12" s="22">
        <v>148</v>
      </c>
      <c r="K12" s="34">
        <v>0.7789</v>
      </c>
      <c r="L12" s="22">
        <v>146</v>
      </c>
      <c r="M12" s="22">
        <v>130</v>
      </c>
      <c r="N12" s="34">
        <v>0.8904</v>
      </c>
      <c r="O12" s="66" t="s">
        <v>60</v>
      </c>
      <c r="P12" s="66" t="s">
        <v>61</v>
      </c>
      <c r="Q12" s="66" t="s">
        <v>62</v>
      </c>
      <c r="R12" s="66" t="s">
        <v>63</v>
      </c>
      <c r="S12" s="66" t="s">
        <v>33</v>
      </c>
      <c r="T12" s="66" t="s">
        <v>34</v>
      </c>
      <c r="U12" s="66" t="s">
        <v>64</v>
      </c>
      <c r="V12" s="66" t="s">
        <v>42</v>
      </c>
      <c r="W12" s="66" t="s">
        <v>35</v>
      </c>
      <c r="X12" s="66" t="s">
        <v>36</v>
      </c>
      <c r="Y12" s="57">
        <f t="shared" si="0"/>
        <v>0.82585</v>
      </c>
    </row>
    <row r="13" spans="1:25">
      <c r="A13" s="20">
        <v>7</v>
      </c>
      <c r="B13" s="23" t="s">
        <v>65</v>
      </c>
      <c r="C13" s="22">
        <v>133</v>
      </c>
      <c r="D13" s="22">
        <v>110</v>
      </c>
      <c r="E13" s="34">
        <v>0.8271</v>
      </c>
      <c r="F13" s="22">
        <v>161</v>
      </c>
      <c r="G13" s="22">
        <v>113</v>
      </c>
      <c r="H13" s="34">
        <v>0.7019</v>
      </c>
      <c r="I13" s="22">
        <v>162</v>
      </c>
      <c r="J13" s="22">
        <v>131</v>
      </c>
      <c r="K13" s="34">
        <v>0.8086</v>
      </c>
      <c r="L13" s="22">
        <v>128</v>
      </c>
      <c r="M13" s="22">
        <v>107</v>
      </c>
      <c r="N13" s="34">
        <v>0.8359</v>
      </c>
      <c r="O13" s="66" t="s">
        <v>66</v>
      </c>
      <c r="P13" s="66" t="s">
        <v>67</v>
      </c>
      <c r="Q13" s="66" t="s">
        <v>68</v>
      </c>
      <c r="R13" s="66" t="s">
        <v>69</v>
      </c>
      <c r="S13" s="66" t="s">
        <v>33</v>
      </c>
      <c r="T13" s="66" t="s">
        <v>34</v>
      </c>
      <c r="U13" s="66" t="s">
        <v>33</v>
      </c>
      <c r="V13" s="66" t="s">
        <v>34</v>
      </c>
      <c r="W13" s="66" t="s">
        <v>33</v>
      </c>
      <c r="X13" s="66" t="s">
        <v>34</v>
      </c>
      <c r="Y13" s="57">
        <f t="shared" si="0"/>
        <v>0.793375</v>
      </c>
    </row>
    <row r="14" s="1" customFormat="1" spans="1:25">
      <c r="A14" s="20">
        <v>8</v>
      </c>
      <c r="B14" s="23" t="s">
        <v>70</v>
      </c>
      <c r="C14" s="22">
        <v>30</v>
      </c>
      <c r="D14" s="22">
        <v>22</v>
      </c>
      <c r="E14" s="34">
        <v>0.7333</v>
      </c>
      <c r="F14" s="22">
        <v>47</v>
      </c>
      <c r="G14" s="22">
        <v>35</v>
      </c>
      <c r="H14" s="34">
        <v>0.7447</v>
      </c>
      <c r="I14" s="22">
        <v>67</v>
      </c>
      <c r="J14" s="22">
        <v>53</v>
      </c>
      <c r="K14" s="34">
        <v>0.791</v>
      </c>
      <c r="L14" s="22">
        <v>51</v>
      </c>
      <c r="M14" s="22">
        <v>46</v>
      </c>
      <c r="N14" s="34">
        <v>0.902</v>
      </c>
      <c r="O14" s="66" t="s">
        <v>71</v>
      </c>
      <c r="P14" s="66" t="s">
        <v>72</v>
      </c>
      <c r="Q14" s="66" t="s">
        <v>73</v>
      </c>
      <c r="R14" s="66" t="s">
        <v>74</v>
      </c>
      <c r="S14" s="66" t="s">
        <v>33</v>
      </c>
      <c r="T14" s="66" t="s">
        <v>34</v>
      </c>
      <c r="U14" s="66" t="s">
        <v>33</v>
      </c>
      <c r="V14" s="66" t="s">
        <v>34</v>
      </c>
      <c r="W14" s="66" t="s">
        <v>33</v>
      </c>
      <c r="X14" s="66" t="s">
        <v>34</v>
      </c>
      <c r="Y14" s="57">
        <f t="shared" si="0"/>
        <v>0.79275</v>
      </c>
    </row>
    <row r="15" s="1" customFormat="1" spans="1:25">
      <c r="A15" s="20">
        <v>9</v>
      </c>
      <c r="B15" s="23" t="s">
        <v>75</v>
      </c>
      <c r="C15" s="22">
        <v>1</v>
      </c>
      <c r="D15" s="22">
        <v>1</v>
      </c>
      <c r="E15" s="33">
        <v>1</v>
      </c>
      <c r="F15" s="22">
        <v>2</v>
      </c>
      <c r="G15" s="22">
        <v>1</v>
      </c>
      <c r="H15" s="34">
        <v>0.5</v>
      </c>
      <c r="I15" s="22">
        <v>3</v>
      </c>
      <c r="J15" s="22">
        <v>2</v>
      </c>
      <c r="K15" s="34">
        <v>0.6667</v>
      </c>
      <c r="L15" s="22">
        <v>5</v>
      </c>
      <c r="M15" s="22">
        <v>5</v>
      </c>
      <c r="N15" s="33">
        <v>1</v>
      </c>
      <c r="O15" s="66" t="s">
        <v>76</v>
      </c>
      <c r="P15" s="66" t="s">
        <v>77</v>
      </c>
      <c r="Q15" s="66" t="s">
        <v>78</v>
      </c>
      <c r="R15" s="66" t="s">
        <v>79</v>
      </c>
      <c r="S15" s="66" t="s">
        <v>33</v>
      </c>
      <c r="T15" s="66" t="s">
        <v>34</v>
      </c>
      <c r="U15" s="66" t="s">
        <v>35</v>
      </c>
      <c r="V15" s="66" t="s">
        <v>80</v>
      </c>
      <c r="W15" s="66" t="s">
        <v>33</v>
      </c>
      <c r="X15" s="66" t="s">
        <v>34</v>
      </c>
      <c r="Y15" s="57">
        <f t="shared" si="0"/>
        <v>0.791675</v>
      </c>
    </row>
    <row r="16" s="1" customFormat="1" ht="14.25" customHeight="1" spans="1:25">
      <c r="A16" s="20">
        <v>10</v>
      </c>
      <c r="B16" s="23" t="s">
        <v>81</v>
      </c>
      <c r="C16" s="22">
        <v>78</v>
      </c>
      <c r="D16" s="22">
        <v>59</v>
      </c>
      <c r="E16" s="34">
        <v>0.7564</v>
      </c>
      <c r="F16" s="22">
        <v>118</v>
      </c>
      <c r="G16" s="22">
        <v>86</v>
      </c>
      <c r="H16" s="34">
        <v>0.7288</v>
      </c>
      <c r="I16" s="22">
        <v>161</v>
      </c>
      <c r="J16" s="22">
        <v>113</v>
      </c>
      <c r="K16" s="34">
        <v>0.7019</v>
      </c>
      <c r="L16" s="22">
        <v>123</v>
      </c>
      <c r="M16" s="22">
        <v>116</v>
      </c>
      <c r="N16" s="34">
        <v>0.9431</v>
      </c>
      <c r="O16" s="66" t="s">
        <v>82</v>
      </c>
      <c r="P16" s="66" t="s">
        <v>83</v>
      </c>
      <c r="Q16" s="66" t="s">
        <v>84</v>
      </c>
      <c r="R16" s="66" t="s">
        <v>85</v>
      </c>
      <c r="S16" s="66" t="s">
        <v>33</v>
      </c>
      <c r="T16" s="66" t="s">
        <v>34</v>
      </c>
      <c r="U16" s="66" t="s">
        <v>33</v>
      </c>
      <c r="V16" s="66" t="s">
        <v>34</v>
      </c>
      <c r="W16" s="66" t="s">
        <v>33</v>
      </c>
      <c r="X16" s="66" t="s">
        <v>34</v>
      </c>
      <c r="Y16" s="57">
        <f t="shared" si="0"/>
        <v>0.78255</v>
      </c>
    </row>
    <row r="17" s="1" customFormat="1" spans="1:25">
      <c r="A17" s="20">
        <v>11</v>
      </c>
      <c r="B17" s="23" t="s">
        <v>86</v>
      </c>
      <c r="C17" s="22">
        <v>184</v>
      </c>
      <c r="D17" s="22">
        <v>137</v>
      </c>
      <c r="E17" s="34">
        <v>0.7446</v>
      </c>
      <c r="F17" s="22">
        <v>217</v>
      </c>
      <c r="G17" s="22">
        <v>159</v>
      </c>
      <c r="H17" s="34">
        <v>0.7327</v>
      </c>
      <c r="I17" s="22">
        <v>257</v>
      </c>
      <c r="J17" s="22">
        <v>190</v>
      </c>
      <c r="K17" s="34">
        <v>0.7393</v>
      </c>
      <c r="L17" s="22">
        <v>181</v>
      </c>
      <c r="M17" s="22">
        <v>164</v>
      </c>
      <c r="N17" s="34">
        <v>0.9061</v>
      </c>
      <c r="O17" s="66" t="s">
        <v>87</v>
      </c>
      <c r="P17" s="66" t="s">
        <v>88</v>
      </c>
      <c r="Q17" s="66" t="s">
        <v>89</v>
      </c>
      <c r="R17" s="66" t="s">
        <v>90</v>
      </c>
      <c r="S17" s="66" t="s">
        <v>33</v>
      </c>
      <c r="T17" s="66" t="s">
        <v>34</v>
      </c>
      <c r="U17" s="66" t="s">
        <v>33</v>
      </c>
      <c r="V17" s="66" t="s">
        <v>34</v>
      </c>
      <c r="W17" s="66" t="s">
        <v>33</v>
      </c>
      <c r="X17" s="66" t="s">
        <v>34</v>
      </c>
      <c r="Y17" s="57">
        <f t="shared" si="0"/>
        <v>0.780675</v>
      </c>
    </row>
    <row r="18" spans="1:25">
      <c r="A18" s="20">
        <v>12</v>
      </c>
      <c r="B18" s="23" t="s">
        <v>91</v>
      </c>
      <c r="C18" s="22">
        <v>24</v>
      </c>
      <c r="D18" s="22">
        <v>22</v>
      </c>
      <c r="E18" s="34">
        <v>0.9167</v>
      </c>
      <c r="F18" s="22">
        <v>85</v>
      </c>
      <c r="G18" s="22">
        <v>61</v>
      </c>
      <c r="H18" s="34">
        <v>0.7176</v>
      </c>
      <c r="I18" s="22">
        <v>106</v>
      </c>
      <c r="J18" s="22">
        <v>58</v>
      </c>
      <c r="K18" s="34">
        <v>0.5472</v>
      </c>
      <c r="L18" s="22">
        <v>56</v>
      </c>
      <c r="M18" s="22">
        <v>52</v>
      </c>
      <c r="N18" s="34">
        <v>0.9286</v>
      </c>
      <c r="O18" s="66" t="s">
        <v>92</v>
      </c>
      <c r="P18" s="66" t="s">
        <v>93</v>
      </c>
      <c r="Q18" s="66" t="s">
        <v>94</v>
      </c>
      <c r="R18" s="66" t="s">
        <v>95</v>
      </c>
      <c r="S18" s="66" t="s">
        <v>33</v>
      </c>
      <c r="T18" s="66" t="s">
        <v>34</v>
      </c>
      <c r="U18" s="66" t="s">
        <v>33</v>
      </c>
      <c r="V18" s="66" t="s">
        <v>34</v>
      </c>
      <c r="W18" s="66" t="s">
        <v>33</v>
      </c>
      <c r="X18" s="66" t="s">
        <v>34</v>
      </c>
      <c r="Y18" s="57">
        <f t="shared" si="0"/>
        <v>0.777525</v>
      </c>
    </row>
    <row r="19" spans="1:25">
      <c r="A19" s="20">
        <v>13</v>
      </c>
      <c r="B19" s="23" t="s">
        <v>96</v>
      </c>
      <c r="C19" s="22">
        <v>127</v>
      </c>
      <c r="D19" s="22">
        <v>106</v>
      </c>
      <c r="E19" s="34">
        <v>0.8346</v>
      </c>
      <c r="F19" s="22">
        <v>221</v>
      </c>
      <c r="G19" s="22">
        <v>167</v>
      </c>
      <c r="H19" s="34">
        <v>0.7557</v>
      </c>
      <c r="I19" s="22">
        <v>289</v>
      </c>
      <c r="J19" s="22">
        <v>168</v>
      </c>
      <c r="K19" s="34">
        <v>0.5813</v>
      </c>
      <c r="L19" s="22">
        <v>179</v>
      </c>
      <c r="M19" s="22">
        <v>166</v>
      </c>
      <c r="N19" s="34">
        <v>0.9274</v>
      </c>
      <c r="O19" s="66" t="s">
        <v>97</v>
      </c>
      <c r="P19" s="66" t="s">
        <v>54</v>
      </c>
      <c r="Q19" s="66" t="s">
        <v>98</v>
      </c>
      <c r="R19" s="66" t="s">
        <v>99</v>
      </c>
      <c r="S19" s="66" t="s">
        <v>35</v>
      </c>
      <c r="T19" s="66" t="s">
        <v>100</v>
      </c>
      <c r="U19" s="66" t="s">
        <v>33</v>
      </c>
      <c r="V19" s="66" t="s">
        <v>34</v>
      </c>
      <c r="W19" s="66" t="s">
        <v>33</v>
      </c>
      <c r="X19" s="66" t="s">
        <v>34</v>
      </c>
      <c r="Y19" s="57">
        <f t="shared" si="0"/>
        <v>0.77475</v>
      </c>
    </row>
    <row r="20" s="1" customFormat="1" spans="1:25">
      <c r="A20" s="20">
        <v>14</v>
      </c>
      <c r="B20" s="23" t="s">
        <v>101</v>
      </c>
      <c r="C20" s="22">
        <v>54</v>
      </c>
      <c r="D20" s="22">
        <v>37</v>
      </c>
      <c r="E20" s="34">
        <v>0.6852</v>
      </c>
      <c r="F20" s="22">
        <v>48</v>
      </c>
      <c r="G20" s="22">
        <v>36</v>
      </c>
      <c r="H20" s="34">
        <v>0.75</v>
      </c>
      <c r="I20" s="22">
        <v>51</v>
      </c>
      <c r="J20" s="22">
        <v>41</v>
      </c>
      <c r="K20" s="34">
        <v>0.8039</v>
      </c>
      <c r="L20" s="22">
        <v>27</v>
      </c>
      <c r="M20" s="22">
        <v>23</v>
      </c>
      <c r="N20" s="34">
        <v>0.8519</v>
      </c>
      <c r="O20" s="66" t="s">
        <v>102</v>
      </c>
      <c r="P20" s="66" t="s">
        <v>103</v>
      </c>
      <c r="Q20" s="66" t="s">
        <v>104</v>
      </c>
      <c r="R20" s="66" t="s">
        <v>105</v>
      </c>
      <c r="S20" s="66" t="s">
        <v>33</v>
      </c>
      <c r="T20" s="66" t="s">
        <v>34</v>
      </c>
      <c r="U20" s="66" t="s">
        <v>33</v>
      </c>
      <c r="V20" s="66" t="s">
        <v>34</v>
      </c>
      <c r="W20" s="66" t="s">
        <v>33</v>
      </c>
      <c r="X20" s="66" t="s">
        <v>34</v>
      </c>
      <c r="Y20" s="57">
        <f t="shared" si="0"/>
        <v>0.77275</v>
      </c>
    </row>
    <row r="21" s="1" customFormat="1" spans="1:25">
      <c r="A21" s="20">
        <v>15</v>
      </c>
      <c r="B21" s="24" t="s">
        <v>106</v>
      </c>
      <c r="C21" s="22">
        <v>162</v>
      </c>
      <c r="D21" s="22">
        <v>129</v>
      </c>
      <c r="E21" s="34">
        <v>0.7963</v>
      </c>
      <c r="F21" s="22">
        <v>137</v>
      </c>
      <c r="G21" s="22">
        <v>103</v>
      </c>
      <c r="H21" s="34">
        <v>0.7518</v>
      </c>
      <c r="I21" s="22">
        <v>127</v>
      </c>
      <c r="J21" s="22">
        <v>85</v>
      </c>
      <c r="K21" s="34">
        <v>0.6693</v>
      </c>
      <c r="L21" s="22">
        <v>89</v>
      </c>
      <c r="M21" s="22">
        <v>74</v>
      </c>
      <c r="N21" s="34">
        <v>0.8315</v>
      </c>
      <c r="O21" s="66" t="s">
        <v>107</v>
      </c>
      <c r="P21" s="66" t="s">
        <v>108</v>
      </c>
      <c r="Q21" s="66" t="s">
        <v>109</v>
      </c>
      <c r="R21" s="66" t="s">
        <v>110</v>
      </c>
      <c r="S21" s="66" t="s">
        <v>33</v>
      </c>
      <c r="T21" s="66" t="s">
        <v>34</v>
      </c>
      <c r="U21" s="66" t="s">
        <v>33</v>
      </c>
      <c r="V21" s="66" t="s">
        <v>34</v>
      </c>
      <c r="W21" s="66" t="s">
        <v>33</v>
      </c>
      <c r="X21" s="66" t="s">
        <v>34</v>
      </c>
      <c r="Y21" s="57">
        <f t="shared" si="0"/>
        <v>0.762225</v>
      </c>
    </row>
    <row r="22" s="1" customFormat="1" ht="12.75" customHeight="1" spans="1:25">
      <c r="A22" s="20">
        <v>16</v>
      </c>
      <c r="B22" s="23" t="s">
        <v>111</v>
      </c>
      <c r="C22" s="61">
        <v>170</v>
      </c>
      <c r="D22" s="61">
        <v>124</v>
      </c>
      <c r="E22" s="34">
        <v>0.7294</v>
      </c>
      <c r="F22" s="22">
        <v>222</v>
      </c>
      <c r="G22" s="22">
        <v>184</v>
      </c>
      <c r="H22" s="34">
        <v>0.8288</v>
      </c>
      <c r="I22" s="22">
        <v>213</v>
      </c>
      <c r="J22" s="22">
        <v>152</v>
      </c>
      <c r="K22" s="34">
        <v>0.7136</v>
      </c>
      <c r="L22" s="22">
        <v>184</v>
      </c>
      <c r="M22" s="22">
        <v>139</v>
      </c>
      <c r="N22" s="34">
        <v>0.7554</v>
      </c>
      <c r="O22" s="66" t="s">
        <v>112</v>
      </c>
      <c r="P22" s="66" t="s">
        <v>61</v>
      </c>
      <c r="Q22" s="66" t="s">
        <v>113</v>
      </c>
      <c r="R22" s="66" t="s">
        <v>114</v>
      </c>
      <c r="S22" s="66" t="s">
        <v>33</v>
      </c>
      <c r="T22" s="66" t="s">
        <v>34</v>
      </c>
      <c r="U22" s="66" t="s">
        <v>33</v>
      </c>
      <c r="V22" s="66" t="s">
        <v>34</v>
      </c>
      <c r="W22" s="66" t="s">
        <v>33</v>
      </c>
      <c r="X22" s="66" t="s">
        <v>34</v>
      </c>
      <c r="Y22" s="57">
        <f t="shared" si="0"/>
        <v>0.7568</v>
      </c>
    </row>
    <row r="23" s="1" customFormat="1" spans="1:25">
      <c r="A23" s="20">
        <v>17</v>
      </c>
      <c r="B23" s="24" t="s">
        <v>115</v>
      </c>
      <c r="C23" s="22">
        <v>220</v>
      </c>
      <c r="D23" s="22">
        <v>163</v>
      </c>
      <c r="E23" s="34">
        <v>0.7409</v>
      </c>
      <c r="F23" s="22">
        <v>295</v>
      </c>
      <c r="G23" s="22">
        <v>217</v>
      </c>
      <c r="H23" s="34">
        <v>0.7356</v>
      </c>
      <c r="I23" s="22">
        <v>243</v>
      </c>
      <c r="J23" s="22">
        <v>181</v>
      </c>
      <c r="K23" s="34">
        <v>0.7449</v>
      </c>
      <c r="L23" s="22">
        <v>238</v>
      </c>
      <c r="M23" s="22">
        <v>185</v>
      </c>
      <c r="N23" s="34">
        <v>0.7773</v>
      </c>
      <c r="O23" s="66" t="s">
        <v>116</v>
      </c>
      <c r="P23" s="66" t="s">
        <v>117</v>
      </c>
      <c r="Q23" s="66" t="s">
        <v>118</v>
      </c>
      <c r="R23" s="66" t="s">
        <v>119</v>
      </c>
      <c r="S23" s="66" t="s">
        <v>33</v>
      </c>
      <c r="T23" s="66" t="s">
        <v>34</v>
      </c>
      <c r="U23" s="66" t="s">
        <v>33</v>
      </c>
      <c r="V23" s="66" t="s">
        <v>34</v>
      </c>
      <c r="W23" s="66" t="s">
        <v>33</v>
      </c>
      <c r="X23" s="66" t="s">
        <v>34</v>
      </c>
      <c r="Y23" s="57">
        <f t="shared" si="0"/>
        <v>0.749675</v>
      </c>
    </row>
    <row r="24" s="1" customFormat="1" spans="1:25">
      <c r="A24" s="20">
        <v>18</v>
      </c>
      <c r="B24" s="23" t="s">
        <v>120</v>
      </c>
      <c r="C24" s="22">
        <v>73</v>
      </c>
      <c r="D24" s="22">
        <v>55</v>
      </c>
      <c r="E24" s="34">
        <v>0.7534</v>
      </c>
      <c r="F24" s="22">
        <v>118</v>
      </c>
      <c r="G24" s="22">
        <v>78</v>
      </c>
      <c r="H24" s="34">
        <v>0.661</v>
      </c>
      <c r="I24" s="22">
        <v>135</v>
      </c>
      <c r="J24" s="22">
        <v>80</v>
      </c>
      <c r="K24" s="34">
        <v>0.5926</v>
      </c>
      <c r="L24" s="22">
        <v>76</v>
      </c>
      <c r="M24" s="22">
        <v>75</v>
      </c>
      <c r="N24" s="34">
        <v>0.9868</v>
      </c>
      <c r="O24" s="66" t="s">
        <v>121</v>
      </c>
      <c r="P24" s="66" t="s">
        <v>45</v>
      </c>
      <c r="Q24" s="66" t="s">
        <v>122</v>
      </c>
      <c r="R24" s="66" t="s">
        <v>123</v>
      </c>
      <c r="S24" s="66" t="s">
        <v>33</v>
      </c>
      <c r="T24" s="66" t="s">
        <v>34</v>
      </c>
      <c r="U24" s="66" t="s">
        <v>35</v>
      </c>
      <c r="V24" s="66" t="s">
        <v>124</v>
      </c>
      <c r="W24" s="66" t="s">
        <v>33</v>
      </c>
      <c r="X24" s="66" t="s">
        <v>34</v>
      </c>
      <c r="Y24" s="57">
        <f t="shared" si="0"/>
        <v>0.74845</v>
      </c>
    </row>
    <row r="25" s="2" customFormat="1" spans="1:25">
      <c r="A25" s="20">
        <v>19</v>
      </c>
      <c r="B25" s="23" t="s">
        <v>125</v>
      </c>
      <c r="C25" s="22">
        <v>80</v>
      </c>
      <c r="D25" s="22">
        <v>67</v>
      </c>
      <c r="E25" s="34">
        <v>0.8375</v>
      </c>
      <c r="F25" s="22">
        <v>94</v>
      </c>
      <c r="G25" s="22">
        <v>53</v>
      </c>
      <c r="H25" s="34">
        <v>0.5638</v>
      </c>
      <c r="I25" s="22">
        <v>53</v>
      </c>
      <c r="J25" s="22">
        <v>35</v>
      </c>
      <c r="K25" s="34">
        <v>0.6604</v>
      </c>
      <c r="L25" s="22">
        <v>44</v>
      </c>
      <c r="M25" s="22">
        <v>41</v>
      </c>
      <c r="N25" s="34">
        <v>0.9318</v>
      </c>
      <c r="O25" s="66" t="s">
        <v>126</v>
      </c>
      <c r="P25" s="66" t="s">
        <v>127</v>
      </c>
      <c r="Q25" s="66" t="s">
        <v>128</v>
      </c>
      <c r="R25" s="66" t="s">
        <v>129</v>
      </c>
      <c r="S25" s="66" t="s">
        <v>33</v>
      </c>
      <c r="T25" s="66" t="s">
        <v>34</v>
      </c>
      <c r="U25" s="66" t="s">
        <v>33</v>
      </c>
      <c r="V25" s="66" t="s">
        <v>34</v>
      </c>
      <c r="W25" s="66" t="s">
        <v>33</v>
      </c>
      <c r="X25" s="66" t="s">
        <v>34</v>
      </c>
      <c r="Y25" s="57">
        <f t="shared" si="0"/>
        <v>0.748375</v>
      </c>
    </row>
    <row r="26" s="1" customFormat="1" spans="1:25">
      <c r="A26" s="20">
        <v>20</v>
      </c>
      <c r="B26" s="23" t="s">
        <v>130</v>
      </c>
      <c r="C26" s="22">
        <v>48</v>
      </c>
      <c r="D26" s="22">
        <v>40</v>
      </c>
      <c r="E26" s="63">
        <v>0.8333</v>
      </c>
      <c r="F26" s="22">
        <v>60</v>
      </c>
      <c r="G26" s="22">
        <v>39</v>
      </c>
      <c r="H26" s="63">
        <v>0.65</v>
      </c>
      <c r="I26" s="22">
        <v>81</v>
      </c>
      <c r="J26" s="22">
        <v>47</v>
      </c>
      <c r="K26" s="34">
        <v>0.5802</v>
      </c>
      <c r="L26" s="22">
        <v>46</v>
      </c>
      <c r="M26" s="22">
        <v>42</v>
      </c>
      <c r="N26" s="34">
        <v>0.913</v>
      </c>
      <c r="O26" s="66" t="s">
        <v>131</v>
      </c>
      <c r="P26" s="66" t="s">
        <v>132</v>
      </c>
      <c r="Q26" s="66" t="s">
        <v>133</v>
      </c>
      <c r="R26" s="66" t="s">
        <v>134</v>
      </c>
      <c r="S26" s="66" t="s">
        <v>33</v>
      </c>
      <c r="T26" s="66" t="s">
        <v>34</v>
      </c>
      <c r="U26" s="66" t="s">
        <v>33</v>
      </c>
      <c r="V26" s="66" t="s">
        <v>34</v>
      </c>
      <c r="W26" s="66" t="s">
        <v>33</v>
      </c>
      <c r="X26" s="66" t="s">
        <v>34</v>
      </c>
      <c r="Y26" s="57">
        <f t="shared" si="0"/>
        <v>0.744125</v>
      </c>
    </row>
    <row r="27" s="3" customFormat="1" spans="1:26">
      <c r="A27" s="20">
        <v>21</v>
      </c>
      <c r="B27" s="23" t="s">
        <v>135</v>
      </c>
      <c r="C27" s="22">
        <v>191</v>
      </c>
      <c r="D27" s="22">
        <v>145</v>
      </c>
      <c r="E27" s="34">
        <v>0.7592</v>
      </c>
      <c r="F27" s="22">
        <v>210</v>
      </c>
      <c r="G27" s="22">
        <v>149</v>
      </c>
      <c r="H27" s="34">
        <v>0.7095</v>
      </c>
      <c r="I27" s="22">
        <v>252</v>
      </c>
      <c r="J27" s="22">
        <v>169</v>
      </c>
      <c r="K27" s="34">
        <v>0.6706</v>
      </c>
      <c r="L27" s="22">
        <v>178</v>
      </c>
      <c r="M27" s="22">
        <v>147</v>
      </c>
      <c r="N27" s="34">
        <v>0.8258</v>
      </c>
      <c r="O27" s="66" t="s">
        <v>136</v>
      </c>
      <c r="P27" s="66" t="s">
        <v>137</v>
      </c>
      <c r="Q27" s="66" t="s">
        <v>138</v>
      </c>
      <c r="R27" s="66" t="s">
        <v>139</v>
      </c>
      <c r="S27" s="66" t="s">
        <v>33</v>
      </c>
      <c r="T27" s="66" t="s">
        <v>34</v>
      </c>
      <c r="U27" s="66" t="s">
        <v>33</v>
      </c>
      <c r="V27" s="66" t="s">
        <v>34</v>
      </c>
      <c r="W27" s="66" t="s">
        <v>33</v>
      </c>
      <c r="X27" s="66" t="s">
        <v>34</v>
      </c>
      <c r="Y27" s="57">
        <f t="shared" si="0"/>
        <v>0.741275</v>
      </c>
      <c r="Z27" s="6"/>
    </row>
    <row r="28" s="1" customFormat="1" spans="1:26">
      <c r="A28" s="20">
        <v>22</v>
      </c>
      <c r="B28" s="23" t="s">
        <v>140</v>
      </c>
      <c r="C28" s="22">
        <v>140</v>
      </c>
      <c r="D28" s="22">
        <v>107</v>
      </c>
      <c r="E28" s="34">
        <v>0.7643</v>
      </c>
      <c r="F28" s="22">
        <v>326</v>
      </c>
      <c r="G28" s="22">
        <v>205</v>
      </c>
      <c r="H28" s="34">
        <v>0.6288</v>
      </c>
      <c r="I28" s="22">
        <v>339</v>
      </c>
      <c r="J28" s="22">
        <v>220</v>
      </c>
      <c r="K28" s="34">
        <v>0.649</v>
      </c>
      <c r="L28" s="22">
        <v>230</v>
      </c>
      <c r="M28" s="22">
        <v>212</v>
      </c>
      <c r="N28" s="34">
        <v>0.9217</v>
      </c>
      <c r="O28" s="66" t="s">
        <v>141</v>
      </c>
      <c r="P28" s="66" t="s">
        <v>142</v>
      </c>
      <c r="Q28" s="66" t="s">
        <v>143</v>
      </c>
      <c r="R28" s="66" t="s">
        <v>144</v>
      </c>
      <c r="S28" s="66" t="s">
        <v>33</v>
      </c>
      <c r="T28" s="66" t="s">
        <v>34</v>
      </c>
      <c r="U28" s="66" t="s">
        <v>33</v>
      </c>
      <c r="V28" s="66" t="s">
        <v>34</v>
      </c>
      <c r="W28" s="66" t="s">
        <v>33</v>
      </c>
      <c r="X28" s="66" t="s">
        <v>34</v>
      </c>
      <c r="Y28" s="57">
        <f t="shared" si="0"/>
        <v>0.74095</v>
      </c>
      <c r="Z28" s="6"/>
    </row>
    <row r="29" spans="1:26">
      <c r="A29" s="20">
        <v>23</v>
      </c>
      <c r="B29" s="23" t="s">
        <v>145</v>
      </c>
      <c r="C29" s="22">
        <v>67</v>
      </c>
      <c r="D29" s="22">
        <v>49</v>
      </c>
      <c r="E29" s="34">
        <v>0.7313</v>
      </c>
      <c r="F29" s="22">
        <v>90</v>
      </c>
      <c r="G29" s="22">
        <v>62</v>
      </c>
      <c r="H29" s="34">
        <v>0.6889</v>
      </c>
      <c r="I29" s="22">
        <v>64</v>
      </c>
      <c r="J29" s="22">
        <v>42</v>
      </c>
      <c r="K29" s="34">
        <v>0.6562</v>
      </c>
      <c r="L29" s="22">
        <v>47</v>
      </c>
      <c r="M29" s="22">
        <v>41</v>
      </c>
      <c r="N29" s="34">
        <v>0.8723</v>
      </c>
      <c r="O29" s="66" t="s">
        <v>146</v>
      </c>
      <c r="P29" s="66" t="s">
        <v>147</v>
      </c>
      <c r="Q29" s="66" t="s">
        <v>127</v>
      </c>
      <c r="R29" s="66" t="s">
        <v>148</v>
      </c>
      <c r="S29" s="66" t="s">
        <v>33</v>
      </c>
      <c r="T29" s="66" t="s">
        <v>34</v>
      </c>
      <c r="U29" s="66" t="s">
        <v>33</v>
      </c>
      <c r="V29" s="66" t="s">
        <v>34</v>
      </c>
      <c r="W29" s="66" t="s">
        <v>33</v>
      </c>
      <c r="X29" s="66" t="s">
        <v>34</v>
      </c>
      <c r="Y29" s="57">
        <f t="shared" si="0"/>
        <v>0.737175</v>
      </c>
      <c r="Z29" s="6"/>
    </row>
    <row r="30" s="3" customFormat="1" spans="1:26">
      <c r="A30" s="20">
        <v>24</v>
      </c>
      <c r="B30" s="23" t="s">
        <v>149</v>
      </c>
      <c r="C30" s="22">
        <v>88</v>
      </c>
      <c r="D30" s="22">
        <v>61</v>
      </c>
      <c r="E30" s="34">
        <v>0.6932</v>
      </c>
      <c r="F30" s="22">
        <v>64</v>
      </c>
      <c r="G30" s="22">
        <v>45</v>
      </c>
      <c r="H30" s="34">
        <v>0.7031</v>
      </c>
      <c r="I30" s="22">
        <v>110</v>
      </c>
      <c r="J30" s="22">
        <v>80</v>
      </c>
      <c r="K30" s="34">
        <v>0.7273</v>
      </c>
      <c r="L30" s="22">
        <v>74</v>
      </c>
      <c r="M30" s="22">
        <v>60</v>
      </c>
      <c r="N30" s="34">
        <v>0.8108</v>
      </c>
      <c r="O30" s="66" t="s">
        <v>150</v>
      </c>
      <c r="P30" s="66" t="s">
        <v>151</v>
      </c>
      <c r="Q30" s="66" t="s">
        <v>152</v>
      </c>
      <c r="R30" s="66" t="s">
        <v>153</v>
      </c>
      <c r="S30" s="66" t="s">
        <v>33</v>
      </c>
      <c r="T30" s="66" t="s">
        <v>34</v>
      </c>
      <c r="U30" s="66" t="s">
        <v>33</v>
      </c>
      <c r="V30" s="66" t="s">
        <v>34</v>
      </c>
      <c r="W30" s="66" t="s">
        <v>33</v>
      </c>
      <c r="X30" s="66" t="s">
        <v>34</v>
      </c>
      <c r="Y30" s="57">
        <f t="shared" si="0"/>
        <v>0.7336</v>
      </c>
      <c r="Z30" s="6"/>
    </row>
    <row r="31" s="59" customFormat="1" customHeight="1" spans="1:25">
      <c r="A31" s="20">
        <v>25</v>
      </c>
      <c r="B31" s="23" t="s">
        <v>154</v>
      </c>
      <c r="C31" s="22">
        <v>67</v>
      </c>
      <c r="D31" s="22">
        <v>51</v>
      </c>
      <c r="E31" s="34">
        <v>0.7612</v>
      </c>
      <c r="F31" s="22">
        <v>96</v>
      </c>
      <c r="G31" s="22">
        <v>58</v>
      </c>
      <c r="H31" s="34">
        <v>0.6042</v>
      </c>
      <c r="I31" s="22">
        <v>116</v>
      </c>
      <c r="J31" s="22">
        <v>72</v>
      </c>
      <c r="K31" s="34">
        <v>0.6207</v>
      </c>
      <c r="L31" s="22">
        <v>57</v>
      </c>
      <c r="M31" s="22">
        <v>54</v>
      </c>
      <c r="N31" s="34">
        <v>0.9474</v>
      </c>
      <c r="O31" s="66" t="s">
        <v>155</v>
      </c>
      <c r="P31" s="66" t="s">
        <v>45</v>
      </c>
      <c r="Q31" s="66" t="s">
        <v>83</v>
      </c>
      <c r="R31" s="66" t="s">
        <v>156</v>
      </c>
      <c r="S31" s="66" t="s">
        <v>33</v>
      </c>
      <c r="T31" s="66" t="s">
        <v>34</v>
      </c>
      <c r="U31" s="66" t="s">
        <v>33</v>
      </c>
      <c r="V31" s="66" t="s">
        <v>34</v>
      </c>
      <c r="W31" s="66" t="s">
        <v>33</v>
      </c>
      <c r="X31" s="66" t="s">
        <v>34</v>
      </c>
      <c r="Y31" s="57">
        <f t="shared" si="0"/>
        <v>0.733375</v>
      </c>
    </row>
    <row r="32" s="59" customFormat="1" ht="14.25" customHeight="1" spans="1:25">
      <c r="A32" s="20">
        <v>26</v>
      </c>
      <c r="B32" s="23" t="s">
        <v>157</v>
      </c>
      <c r="C32" s="22">
        <v>72</v>
      </c>
      <c r="D32" s="22">
        <v>57</v>
      </c>
      <c r="E32" s="34">
        <v>0.7917</v>
      </c>
      <c r="F32" s="22">
        <v>118</v>
      </c>
      <c r="G32" s="22">
        <v>84</v>
      </c>
      <c r="H32" s="34">
        <v>0.7119</v>
      </c>
      <c r="I32" s="22">
        <v>173</v>
      </c>
      <c r="J32" s="22">
        <v>100</v>
      </c>
      <c r="K32" s="34">
        <v>0.578</v>
      </c>
      <c r="L32" s="22">
        <v>107</v>
      </c>
      <c r="M32" s="22">
        <v>91</v>
      </c>
      <c r="N32" s="34">
        <v>0.8505</v>
      </c>
      <c r="O32" s="66" t="s">
        <v>158</v>
      </c>
      <c r="P32" s="66" t="s">
        <v>159</v>
      </c>
      <c r="Q32" s="66" t="s">
        <v>160</v>
      </c>
      <c r="R32" s="66" t="s">
        <v>161</v>
      </c>
      <c r="S32" s="66" t="s">
        <v>33</v>
      </c>
      <c r="T32" s="66" t="s">
        <v>34</v>
      </c>
      <c r="U32" s="66" t="s">
        <v>33</v>
      </c>
      <c r="V32" s="66" t="s">
        <v>34</v>
      </c>
      <c r="W32" s="66" t="s">
        <v>33</v>
      </c>
      <c r="X32" s="66" t="s">
        <v>34</v>
      </c>
      <c r="Y32" s="57">
        <f t="shared" si="0"/>
        <v>0.733025</v>
      </c>
    </row>
    <row r="33" s="59" customFormat="1" ht="15" customHeight="1" spans="1:26">
      <c r="A33" s="20">
        <v>27</v>
      </c>
      <c r="B33" s="23" t="s">
        <v>162</v>
      </c>
      <c r="C33" s="22">
        <v>37</v>
      </c>
      <c r="D33" s="22">
        <v>28</v>
      </c>
      <c r="E33" s="34">
        <v>0.7568</v>
      </c>
      <c r="F33" s="22">
        <v>109</v>
      </c>
      <c r="G33" s="22">
        <v>64</v>
      </c>
      <c r="H33" s="34">
        <v>0.5872</v>
      </c>
      <c r="I33" s="22">
        <v>118</v>
      </c>
      <c r="J33" s="22">
        <v>76</v>
      </c>
      <c r="K33" s="34">
        <v>0.6441</v>
      </c>
      <c r="L33" s="22">
        <v>85</v>
      </c>
      <c r="M33" s="22">
        <v>79</v>
      </c>
      <c r="N33" s="34">
        <v>0.9294</v>
      </c>
      <c r="O33" s="66" t="s">
        <v>163</v>
      </c>
      <c r="P33" s="66" t="s">
        <v>45</v>
      </c>
      <c r="Q33" s="66" t="s">
        <v>164</v>
      </c>
      <c r="R33" s="66" t="s">
        <v>165</v>
      </c>
      <c r="S33" s="66" t="s">
        <v>33</v>
      </c>
      <c r="T33" s="66" t="s">
        <v>34</v>
      </c>
      <c r="U33" s="66" t="s">
        <v>33</v>
      </c>
      <c r="V33" s="66" t="s">
        <v>34</v>
      </c>
      <c r="W33" s="66" t="s">
        <v>33</v>
      </c>
      <c r="X33" s="66" t="s">
        <v>34</v>
      </c>
      <c r="Y33" s="57">
        <f t="shared" si="0"/>
        <v>0.729375</v>
      </c>
      <c r="Z33" s="68"/>
    </row>
    <row r="34" s="59" customFormat="1" spans="1:25">
      <c r="A34" s="20">
        <v>28</v>
      </c>
      <c r="B34" s="23" t="s">
        <v>166</v>
      </c>
      <c r="C34" s="22">
        <v>149</v>
      </c>
      <c r="D34" s="22">
        <v>103</v>
      </c>
      <c r="E34" s="34">
        <v>0.6913</v>
      </c>
      <c r="F34" s="22">
        <v>152</v>
      </c>
      <c r="G34" s="22">
        <v>114</v>
      </c>
      <c r="H34" s="34">
        <v>0.75</v>
      </c>
      <c r="I34" s="22">
        <v>174</v>
      </c>
      <c r="J34" s="22">
        <v>100</v>
      </c>
      <c r="K34" s="34">
        <v>0.5747</v>
      </c>
      <c r="L34" s="22">
        <v>116</v>
      </c>
      <c r="M34" s="22">
        <v>104</v>
      </c>
      <c r="N34" s="34">
        <v>0.8966</v>
      </c>
      <c r="O34" s="66" t="s">
        <v>167</v>
      </c>
      <c r="P34" s="66" t="s">
        <v>168</v>
      </c>
      <c r="Q34" s="66" t="s">
        <v>169</v>
      </c>
      <c r="R34" s="66" t="s">
        <v>170</v>
      </c>
      <c r="S34" s="66" t="s">
        <v>33</v>
      </c>
      <c r="T34" s="66" t="s">
        <v>34</v>
      </c>
      <c r="U34" s="66" t="s">
        <v>33</v>
      </c>
      <c r="V34" s="66" t="s">
        <v>34</v>
      </c>
      <c r="W34" s="66" t="s">
        <v>33</v>
      </c>
      <c r="X34" s="66" t="s">
        <v>34</v>
      </c>
      <c r="Y34" s="57">
        <f t="shared" si="0"/>
        <v>0.72815</v>
      </c>
    </row>
    <row r="35" s="1" customFormat="1" spans="1:25">
      <c r="A35" s="20">
        <v>29</v>
      </c>
      <c r="B35" s="23" t="s">
        <v>171</v>
      </c>
      <c r="C35" s="22">
        <v>138</v>
      </c>
      <c r="D35" s="22">
        <v>98</v>
      </c>
      <c r="E35" s="34">
        <v>0.7101</v>
      </c>
      <c r="F35" s="22">
        <v>200</v>
      </c>
      <c r="G35" s="22">
        <v>137</v>
      </c>
      <c r="H35" s="34">
        <v>0.685</v>
      </c>
      <c r="I35" s="22">
        <v>170</v>
      </c>
      <c r="J35" s="22">
        <v>110</v>
      </c>
      <c r="K35" s="34">
        <v>0.6471</v>
      </c>
      <c r="L35" s="22">
        <v>114</v>
      </c>
      <c r="M35" s="22">
        <v>98</v>
      </c>
      <c r="N35" s="34">
        <v>0.8596</v>
      </c>
      <c r="O35" s="66" t="s">
        <v>172</v>
      </c>
      <c r="P35" s="66" t="s">
        <v>83</v>
      </c>
      <c r="Q35" s="66" t="s">
        <v>173</v>
      </c>
      <c r="R35" s="66" t="s">
        <v>174</v>
      </c>
      <c r="S35" s="66" t="s">
        <v>33</v>
      </c>
      <c r="T35" s="66" t="s">
        <v>34</v>
      </c>
      <c r="U35" s="66" t="s">
        <v>33</v>
      </c>
      <c r="V35" s="66" t="s">
        <v>34</v>
      </c>
      <c r="W35" s="66" t="s">
        <v>33</v>
      </c>
      <c r="X35" s="66" t="s">
        <v>34</v>
      </c>
      <c r="Y35" s="57">
        <f t="shared" si="0"/>
        <v>0.72545</v>
      </c>
    </row>
    <row r="36" s="1" customFormat="1" spans="1:25">
      <c r="A36" s="20">
        <v>30</v>
      </c>
      <c r="B36" s="23" t="s">
        <v>175</v>
      </c>
      <c r="C36" s="22">
        <v>49</v>
      </c>
      <c r="D36" s="22">
        <v>36</v>
      </c>
      <c r="E36" s="63">
        <v>0.7347</v>
      </c>
      <c r="F36" s="22">
        <v>79</v>
      </c>
      <c r="G36" s="22">
        <v>50</v>
      </c>
      <c r="H36" s="63">
        <v>0.6329</v>
      </c>
      <c r="I36" s="22">
        <v>53</v>
      </c>
      <c r="J36" s="22">
        <v>38</v>
      </c>
      <c r="K36" s="63">
        <v>0.717</v>
      </c>
      <c r="L36" s="22">
        <v>52</v>
      </c>
      <c r="M36" s="22">
        <v>42</v>
      </c>
      <c r="N36" s="34">
        <v>0.8077</v>
      </c>
      <c r="O36" s="66" t="s">
        <v>176</v>
      </c>
      <c r="P36" s="66" t="s">
        <v>46</v>
      </c>
      <c r="Q36" s="66" t="s">
        <v>177</v>
      </c>
      <c r="R36" s="66" t="s">
        <v>99</v>
      </c>
      <c r="S36" s="66" t="s">
        <v>33</v>
      </c>
      <c r="T36" s="66" t="s">
        <v>34</v>
      </c>
      <c r="U36" s="66" t="s">
        <v>33</v>
      </c>
      <c r="V36" s="66" t="s">
        <v>34</v>
      </c>
      <c r="W36" s="66" t="s">
        <v>33</v>
      </c>
      <c r="X36" s="66" t="s">
        <v>34</v>
      </c>
      <c r="Y36" s="57">
        <f t="shared" si="0"/>
        <v>0.723075</v>
      </c>
    </row>
    <row r="37" s="3" customFormat="1" ht="12.75" customHeight="1" spans="1:25">
      <c r="A37" s="20">
        <v>31</v>
      </c>
      <c r="B37" s="23" t="s">
        <v>178</v>
      </c>
      <c r="C37" s="22">
        <v>311</v>
      </c>
      <c r="D37" s="22">
        <v>221</v>
      </c>
      <c r="E37" s="34">
        <v>0.7106</v>
      </c>
      <c r="F37" s="22">
        <v>15</v>
      </c>
      <c r="G37" s="22">
        <v>11</v>
      </c>
      <c r="H37" s="34">
        <v>0.7333</v>
      </c>
      <c r="I37" s="22">
        <v>368</v>
      </c>
      <c r="J37" s="22">
        <v>266</v>
      </c>
      <c r="K37" s="34">
        <v>0.7228</v>
      </c>
      <c r="L37" s="22">
        <v>86</v>
      </c>
      <c r="M37" s="22">
        <v>62</v>
      </c>
      <c r="N37" s="34">
        <v>0.7209</v>
      </c>
      <c r="O37" s="66" t="s">
        <v>179</v>
      </c>
      <c r="P37" s="66" t="s">
        <v>180</v>
      </c>
      <c r="Q37" s="66" t="s">
        <v>181</v>
      </c>
      <c r="R37" s="66" t="s">
        <v>182</v>
      </c>
      <c r="S37" s="66" t="s">
        <v>33</v>
      </c>
      <c r="T37" s="66" t="s">
        <v>34</v>
      </c>
      <c r="U37" s="66" t="s">
        <v>35</v>
      </c>
      <c r="V37" s="66" t="s">
        <v>100</v>
      </c>
      <c r="W37" s="66" t="s">
        <v>35</v>
      </c>
      <c r="X37" s="66" t="s">
        <v>100</v>
      </c>
      <c r="Y37" s="57">
        <f t="shared" si="0"/>
        <v>0.7219</v>
      </c>
    </row>
    <row r="38" s="59" customFormat="1" customHeight="1" spans="1:25">
      <c r="A38" s="20">
        <v>32</v>
      </c>
      <c r="B38" s="23" t="s">
        <v>183</v>
      </c>
      <c r="C38" s="22">
        <v>168</v>
      </c>
      <c r="D38" s="22">
        <v>131</v>
      </c>
      <c r="E38" s="34">
        <v>0.7798</v>
      </c>
      <c r="F38" s="22">
        <v>137</v>
      </c>
      <c r="G38" s="22">
        <v>91</v>
      </c>
      <c r="H38" s="34">
        <v>0.6642</v>
      </c>
      <c r="I38" s="22">
        <v>101</v>
      </c>
      <c r="J38" s="22">
        <v>49</v>
      </c>
      <c r="K38" s="34">
        <v>0.4851</v>
      </c>
      <c r="L38" s="22">
        <v>63</v>
      </c>
      <c r="M38" s="22">
        <v>60</v>
      </c>
      <c r="N38" s="34">
        <v>0.9524</v>
      </c>
      <c r="O38" s="66" t="s">
        <v>184</v>
      </c>
      <c r="P38" s="66" t="s">
        <v>151</v>
      </c>
      <c r="Q38" s="66" t="s">
        <v>185</v>
      </c>
      <c r="R38" s="66" t="s">
        <v>186</v>
      </c>
      <c r="S38" s="66" t="s">
        <v>33</v>
      </c>
      <c r="T38" s="66" t="s">
        <v>34</v>
      </c>
      <c r="U38" s="66" t="s">
        <v>33</v>
      </c>
      <c r="V38" s="66" t="s">
        <v>34</v>
      </c>
      <c r="W38" s="66" t="s">
        <v>33</v>
      </c>
      <c r="X38" s="66" t="s">
        <v>34</v>
      </c>
      <c r="Y38" s="57">
        <f t="shared" si="0"/>
        <v>0.720375</v>
      </c>
    </row>
    <row r="39" s="1" customFormat="1" spans="1:25">
      <c r="A39" s="20">
        <v>33</v>
      </c>
      <c r="B39" s="23" t="s">
        <v>187</v>
      </c>
      <c r="C39" s="22">
        <v>78</v>
      </c>
      <c r="D39" s="22">
        <v>59</v>
      </c>
      <c r="E39" s="34">
        <v>0.7564</v>
      </c>
      <c r="F39" s="22">
        <v>124</v>
      </c>
      <c r="G39" s="22">
        <v>79</v>
      </c>
      <c r="H39" s="34">
        <v>0.6371</v>
      </c>
      <c r="I39" s="22">
        <v>168</v>
      </c>
      <c r="J39" s="22">
        <v>102</v>
      </c>
      <c r="K39" s="34">
        <v>0.6071</v>
      </c>
      <c r="L39" s="22">
        <v>108</v>
      </c>
      <c r="M39" s="22">
        <v>95</v>
      </c>
      <c r="N39" s="34">
        <v>0.8796</v>
      </c>
      <c r="O39" s="66" t="s">
        <v>188</v>
      </c>
      <c r="P39" s="66" t="s">
        <v>189</v>
      </c>
      <c r="Q39" s="66" t="s">
        <v>190</v>
      </c>
      <c r="R39" s="66" t="s">
        <v>191</v>
      </c>
      <c r="S39" s="66" t="s">
        <v>35</v>
      </c>
      <c r="T39" s="66" t="s">
        <v>36</v>
      </c>
      <c r="U39" s="66" t="s">
        <v>33</v>
      </c>
      <c r="V39" s="66" t="s">
        <v>34</v>
      </c>
      <c r="W39" s="66" t="s">
        <v>33</v>
      </c>
      <c r="X39" s="66" t="s">
        <v>34</v>
      </c>
      <c r="Y39" s="57">
        <f t="shared" ref="Y39:Y70" si="1">SUM(E39,H39,K39,N39)/4</f>
        <v>0.72005</v>
      </c>
    </row>
    <row r="40" spans="1:25">
      <c r="A40" s="20">
        <v>34</v>
      </c>
      <c r="B40" s="23" t="s">
        <v>192</v>
      </c>
      <c r="C40" s="22">
        <v>191</v>
      </c>
      <c r="D40" s="22">
        <v>151</v>
      </c>
      <c r="E40" s="34">
        <v>0.7906</v>
      </c>
      <c r="F40" s="22">
        <v>256</v>
      </c>
      <c r="G40" s="22">
        <v>157</v>
      </c>
      <c r="H40" s="34">
        <v>0.6133</v>
      </c>
      <c r="I40" s="22">
        <v>272</v>
      </c>
      <c r="J40" s="22">
        <v>149</v>
      </c>
      <c r="K40" s="34">
        <v>0.5478</v>
      </c>
      <c r="L40" s="22">
        <v>179</v>
      </c>
      <c r="M40" s="22">
        <v>164</v>
      </c>
      <c r="N40" s="34">
        <v>0.9162</v>
      </c>
      <c r="O40" s="66" t="s">
        <v>193</v>
      </c>
      <c r="P40" s="66" t="s">
        <v>194</v>
      </c>
      <c r="Q40" s="66" t="s">
        <v>195</v>
      </c>
      <c r="R40" s="66" t="s">
        <v>74</v>
      </c>
      <c r="S40" s="66" t="s">
        <v>33</v>
      </c>
      <c r="T40" s="66" t="s">
        <v>34</v>
      </c>
      <c r="U40" s="66" t="s">
        <v>33</v>
      </c>
      <c r="V40" s="66" t="s">
        <v>34</v>
      </c>
      <c r="W40" s="66" t="s">
        <v>33</v>
      </c>
      <c r="X40" s="66" t="s">
        <v>34</v>
      </c>
      <c r="Y40" s="57">
        <f t="shared" si="1"/>
        <v>0.716975</v>
      </c>
    </row>
    <row r="41" s="1" customFormat="1" spans="1:25">
      <c r="A41" s="20">
        <v>35</v>
      </c>
      <c r="B41" s="23" t="s">
        <v>196</v>
      </c>
      <c r="C41" s="22">
        <v>215</v>
      </c>
      <c r="D41" s="22">
        <v>165</v>
      </c>
      <c r="E41" s="34">
        <v>0.7674</v>
      </c>
      <c r="F41" s="22">
        <v>185</v>
      </c>
      <c r="G41" s="22">
        <v>108</v>
      </c>
      <c r="H41" s="34">
        <v>0.5838</v>
      </c>
      <c r="I41" s="22">
        <v>187</v>
      </c>
      <c r="J41" s="22">
        <v>128</v>
      </c>
      <c r="K41" s="34">
        <v>0.6845</v>
      </c>
      <c r="L41" s="22">
        <v>137</v>
      </c>
      <c r="M41" s="22">
        <v>113</v>
      </c>
      <c r="N41" s="34">
        <v>0.8248</v>
      </c>
      <c r="O41" s="66" t="s">
        <v>197</v>
      </c>
      <c r="P41" s="66" t="s">
        <v>168</v>
      </c>
      <c r="Q41" s="66" t="s">
        <v>128</v>
      </c>
      <c r="R41" s="66" t="s">
        <v>198</v>
      </c>
      <c r="S41" s="66" t="s">
        <v>33</v>
      </c>
      <c r="T41" s="66" t="s">
        <v>34</v>
      </c>
      <c r="U41" s="66" t="s">
        <v>33</v>
      </c>
      <c r="V41" s="66" t="s">
        <v>34</v>
      </c>
      <c r="W41" s="66" t="s">
        <v>33</v>
      </c>
      <c r="X41" s="66" t="s">
        <v>34</v>
      </c>
      <c r="Y41" s="57">
        <f t="shared" si="1"/>
        <v>0.715125</v>
      </c>
    </row>
    <row r="42" s="1" customFormat="1" spans="1:25">
      <c r="A42" s="20">
        <v>36</v>
      </c>
      <c r="B42" s="23" t="s">
        <v>199</v>
      </c>
      <c r="C42" s="22">
        <v>102</v>
      </c>
      <c r="D42" s="22">
        <v>75</v>
      </c>
      <c r="E42" s="34">
        <v>0.7353</v>
      </c>
      <c r="F42" s="22">
        <v>148</v>
      </c>
      <c r="G42" s="22">
        <v>104</v>
      </c>
      <c r="H42" s="34">
        <v>0.7027</v>
      </c>
      <c r="I42" s="22">
        <v>113</v>
      </c>
      <c r="J42" s="22">
        <v>82</v>
      </c>
      <c r="K42" s="34">
        <v>0.7257</v>
      </c>
      <c r="L42" s="22">
        <v>108</v>
      </c>
      <c r="M42" s="22">
        <v>75</v>
      </c>
      <c r="N42" s="34">
        <v>0.6944</v>
      </c>
      <c r="O42" s="66" t="s">
        <v>200</v>
      </c>
      <c r="P42" s="66" t="s">
        <v>177</v>
      </c>
      <c r="Q42" s="66" t="s">
        <v>201</v>
      </c>
      <c r="R42" s="66" t="s">
        <v>202</v>
      </c>
      <c r="S42" s="66" t="s">
        <v>33</v>
      </c>
      <c r="T42" s="66" t="s">
        <v>34</v>
      </c>
      <c r="U42" s="66" t="s">
        <v>33</v>
      </c>
      <c r="V42" s="66" t="s">
        <v>34</v>
      </c>
      <c r="W42" s="66" t="s">
        <v>33</v>
      </c>
      <c r="X42" s="66" t="s">
        <v>34</v>
      </c>
      <c r="Y42" s="57">
        <f t="shared" si="1"/>
        <v>0.714525</v>
      </c>
    </row>
    <row r="43" s="1" customFormat="1" spans="1:25">
      <c r="A43" s="20">
        <v>37</v>
      </c>
      <c r="B43" s="23" t="s">
        <v>203</v>
      </c>
      <c r="C43" s="22">
        <v>165</v>
      </c>
      <c r="D43" s="22">
        <v>114</v>
      </c>
      <c r="E43" s="34">
        <v>0.6909</v>
      </c>
      <c r="F43" s="22">
        <v>181</v>
      </c>
      <c r="G43" s="22">
        <v>115</v>
      </c>
      <c r="H43" s="34">
        <v>0.6354</v>
      </c>
      <c r="I43" s="22">
        <v>191</v>
      </c>
      <c r="J43" s="22">
        <v>124</v>
      </c>
      <c r="K43" s="34">
        <v>0.6492</v>
      </c>
      <c r="L43" s="22">
        <v>122</v>
      </c>
      <c r="M43" s="22">
        <v>106</v>
      </c>
      <c r="N43" s="34">
        <v>0.8689</v>
      </c>
      <c r="O43" s="66" t="s">
        <v>204</v>
      </c>
      <c r="P43" s="66" t="s">
        <v>205</v>
      </c>
      <c r="Q43" s="66" t="s">
        <v>206</v>
      </c>
      <c r="R43" s="66" t="s">
        <v>207</v>
      </c>
      <c r="S43" s="66" t="s">
        <v>33</v>
      </c>
      <c r="T43" s="66" t="s">
        <v>34</v>
      </c>
      <c r="U43" s="66" t="s">
        <v>35</v>
      </c>
      <c r="V43" s="66" t="s">
        <v>36</v>
      </c>
      <c r="W43" s="66" t="s">
        <v>35</v>
      </c>
      <c r="X43" s="66" t="s">
        <v>36</v>
      </c>
      <c r="Y43" s="57">
        <f t="shared" si="1"/>
        <v>0.7111</v>
      </c>
    </row>
    <row r="44" s="1" customFormat="1" spans="1:26">
      <c r="A44" s="20">
        <v>38</v>
      </c>
      <c r="B44" s="23" t="s">
        <v>208</v>
      </c>
      <c r="C44" s="22">
        <v>131</v>
      </c>
      <c r="D44" s="22">
        <v>94</v>
      </c>
      <c r="E44" s="34">
        <v>0.7176</v>
      </c>
      <c r="F44" s="22">
        <v>151</v>
      </c>
      <c r="G44" s="22">
        <v>108</v>
      </c>
      <c r="H44" s="34">
        <v>0.7152</v>
      </c>
      <c r="I44" s="22">
        <v>145</v>
      </c>
      <c r="J44" s="22">
        <v>97</v>
      </c>
      <c r="K44" s="34">
        <v>0.669</v>
      </c>
      <c r="L44" s="22">
        <v>134</v>
      </c>
      <c r="M44" s="22">
        <v>99</v>
      </c>
      <c r="N44" s="34">
        <v>0.7388</v>
      </c>
      <c r="O44" s="66" t="s">
        <v>209</v>
      </c>
      <c r="P44" s="66" t="s">
        <v>210</v>
      </c>
      <c r="Q44" s="66" t="s">
        <v>211</v>
      </c>
      <c r="R44" s="66" t="s">
        <v>212</v>
      </c>
      <c r="S44" s="66" t="s">
        <v>33</v>
      </c>
      <c r="T44" s="66" t="s">
        <v>34</v>
      </c>
      <c r="U44" s="66" t="s">
        <v>35</v>
      </c>
      <c r="V44" s="66" t="s">
        <v>42</v>
      </c>
      <c r="W44" s="66" t="s">
        <v>35</v>
      </c>
      <c r="X44" s="66" t="s">
        <v>42</v>
      </c>
      <c r="Y44" s="57">
        <f t="shared" si="1"/>
        <v>0.71015</v>
      </c>
      <c r="Z44" s="6"/>
    </row>
    <row r="45" s="1" customFormat="1" spans="1:26">
      <c r="A45" s="20">
        <v>39</v>
      </c>
      <c r="B45" s="24" t="s">
        <v>213</v>
      </c>
      <c r="C45" s="25">
        <v>107</v>
      </c>
      <c r="D45" s="25">
        <v>84</v>
      </c>
      <c r="E45" s="34">
        <v>0.785</v>
      </c>
      <c r="F45" s="22">
        <v>142</v>
      </c>
      <c r="G45" s="22">
        <v>101</v>
      </c>
      <c r="H45" s="34">
        <v>0.7113</v>
      </c>
      <c r="I45" s="22">
        <v>187</v>
      </c>
      <c r="J45" s="22">
        <v>109</v>
      </c>
      <c r="K45" s="34">
        <v>0.5829</v>
      </c>
      <c r="L45" s="22">
        <v>121</v>
      </c>
      <c r="M45" s="22">
        <v>91</v>
      </c>
      <c r="N45" s="34">
        <v>0.7521</v>
      </c>
      <c r="O45" s="66" t="s">
        <v>214</v>
      </c>
      <c r="P45" s="66" t="s">
        <v>215</v>
      </c>
      <c r="Q45" s="66" t="s">
        <v>93</v>
      </c>
      <c r="R45" s="66" t="s">
        <v>216</v>
      </c>
      <c r="S45" s="66" t="s">
        <v>33</v>
      </c>
      <c r="T45" s="66" t="s">
        <v>34</v>
      </c>
      <c r="U45" s="66" t="s">
        <v>33</v>
      </c>
      <c r="V45" s="66" t="s">
        <v>34</v>
      </c>
      <c r="W45" s="66" t="s">
        <v>33</v>
      </c>
      <c r="X45" s="66" t="s">
        <v>34</v>
      </c>
      <c r="Y45" s="57">
        <f t="shared" si="1"/>
        <v>0.707825</v>
      </c>
      <c r="Z45" s="6"/>
    </row>
    <row r="46" s="1" customFormat="1" spans="1:26">
      <c r="A46" s="20">
        <v>40</v>
      </c>
      <c r="B46" s="23" t="s">
        <v>217</v>
      </c>
      <c r="C46" s="22">
        <v>173</v>
      </c>
      <c r="D46" s="22">
        <v>127</v>
      </c>
      <c r="E46" s="34">
        <v>0.7341</v>
      </c>
      <c r="F46" s="22">
        <v>223</v>
      </c>
      <c r="G46" s="22">
        <v>136</v>
      </c>
      <c r="H46" s="34">
        <v>0.6099</v>
      </c>
      <c r="I46" s="22">
        <v>233</v>
      </c>
      <c r="J46" s="22">
        <v>150</v>
      </c>
      <c r="K46" s="34">
        <v>0.6438</v>
      </c>
      <c r="L46" s="22">
        <v>178</v>
      </c>
      <c r="M46" s="22">
        <v>149</v>
      </c>
      <c r="N46" s="34">
        <v>0.8371</v>
      </c>
      <c r="O46" s="66" t="s">
        <v>218</v>
      </c>
      <c r="P46" s="66" t="s">
        <v>219</v>
      </c>
      <c r="Q46" s="66" t="s">
        <v>220</v>
      </c>
      <c r="R46" s="66" t="s">
        <v>221</v>
      </c>
      <c r="S46" s="66" t="s">
        <v>33</v>
      </c>
      <c r="T46" s="66" t="s">
        <v>34</v>
      </c>
      <c r="U46" s="66" t="s">
        <v>33</v>
      </c>
      <c r="V46" s="66" t="s">
        <v>34</v>
      </c>
      <c r="W46" s="66" t="s">
        <v>33</v>
      </c>
      <c r="X46" s="66" t="s">
        <v>34</v>
      </c>
      <c r="Y46" s="57">
        <f t="shared" si="1"/>
        <v>0.706225</v>
      </c>
      <c r="Z46" s="6"/>
    </row>
    <row r="47" s="3" customFormat="1" ht="12.75" customHeight="1" spans="1:26">
      <c r="A47" s="20">
        <v>41</v>
      </c>
      <c r="B47" s="24" t="s">
        <v>222</v>
      </c>
      <c r="C47" s="22">
        <v>100</v>
      </c>
      <c r="D47" s="22">
        <v>70</v>
      </c>
      <c r="E47" s="34">
        <v>0.7</v>
      </c>
      <c r="F47" s="22">
        <v>128</v>
      </c>
      <c r="G47" s="22">
        <v>91</v>
      </c>
      <c r="H47" s="34">
        <v>0.7109</v>
      </c>
      <c r="I47" s="22">
        <v>114</v>
      </c>
      <c r="J47" s="22">
        <v>72</v>
      </c>
      <c r="K47" s="34">
        <v>0.6316</v>
      </c>
      <c r="L47" s="22">
        <v>91</v>
      </c>
      <c r="M47" s="22">
        <v>71</v>
      </c>
      <c r="N47" s="34">
        <v>0.7802</v>
      </c>
      <c r="O47" s="66" t="s">
        <v>223</v>
      </c>
      <c r="P47" s="66" t="s">
        <v>224</v>
      </c>
      <c r="Q47" s="66" t="s">
        <v>225</v>
      </c>
      <c r="R47" s="66" t="s">
        <v>226</v>
      </c>
      <c r="S47" s="66" t="s">
        <v>35</v>
      </c>
      <c r="T47" s="66" t="s">
        <v>227</v>
      </c>
      <c r="U47" s="66" t="s">
        <v>33</v>
      </c>
      <c r="V47" s="66" t="s">
        <v>34</v>
      </c>
      <c r="W47" s="66" t="s">
        <v>33</v>
      </c>
      <c r="X47" s="66" t="s">
        <v>34</v>
      </c>
      <c r="Y47" s="57">
        <f t="shared" si="1"/>
        <v>0.705675</v>
      </c>
      <c r="Z47" s="6"/>
    </row>
    <row r="48" spans="1:26">
      <c r="A48" s="20">
        <v>42</v>
      </c>
      <c r="B48" s="23" t="s">
        <v>228</v>
      </c>
      <c r="C48" s="22">
        <v>76</v>
      </c>
      <c r="D48" s="22">
        <v>59</v>
      </c>
      <c r="E48" s="34">
        <v>0.7763</v>
      </c>
      <c r="F48" s="22">
        <v>85</v>
      </c>
      <c r="G48" s="22">
        <v>58</v>
      </c>
      <c r="H48" s="34">
        <v>0.6824</v>
      </c>
      <c r="I48" s="22">
        <v>72</v>
      </c>
      <c r="J48" s="22">
        <v>38</v>
      </c>
      <c r="K48" s="34">
        <v>0.5278</v>
      </c>
      <c r="L48" s="22">
        <v>47</v>
      </c>
      <c r="M48" s="22">
        <v>39</v>
      </c>
      <c r="N48" s="34">
        <v>0.8298</v>
      </c>
      <c r="O48" s="66" t="s">
        <v>229</v>
      </c>
      <c r="P48" s="66" t="s">
        <v>78</v>
      </c>
      <c r="Q48" s="66" t="s">
        <v>132</v>
      </c>
      <c r="R48" s="66" t="s">
        <v>230</v>
      </c>
      <c r="S48" s="66" t="s">
        <v>35</v>
      </c>
      <c r="T48" s="66" t="s">
        <v>231</v>
      </c>
      <c r="U48" s="66" t="s">
        <v>33</v>
      </c>
      <c r="V48" s="66" t="s">
        <v>34</v>
      </c>
      <c r="W48" s="66" t="s">
        <v>33</v>
      </c>
      <c r="X48" s="66" t="s">
        <v>34</v>
      </c>
      <c r="Y48" s="57">
        <f t="shared" si="1"/>
        <v>0.704075</v>
      </c>
      <c r="Z48" s="6"/>
    </row>
    <row r="49" s="1" customFormat="1" ht="12" customHeight="1" spans="1:26">
      <c r="A49" s="20">
        <v>43</v>
      </c>
      <c r="B49" s="23" t="s">
        <v>232</v>
      </c>
      <c r="C49" s="22">
        <v>79</v>
      </c>
      <c r="D49" s="22">
        <v>47</v>
      </c>
      <c r="E49" s="34">
        <v>0.5949</v>
      </c>
      <c r="F49" s="22">
        <v>59</v>
      </c>
      <c r="G49" s="22">
        <v>36</v>
      </c>
      <c r="H49" s="34">
        <v>0.6102</v>
      </c>
      <c r="I49" s="22">
        <v>74</v>
      </c>
      <c r="J49" s="22">
        <v>52</v>
      </c>
      <c r="K49" s="34">
        <v>0.7027</v>
      </c>
      <c r="L49" s="22">
        <v>43</v>
      </c>
      <c r="M49" s="22">
        <v>39</v>
      </c>
      <c r="N49" s="34">
        <v>0.907</v>
      </c>
      <c r="O49" s="66" t="s">
        <v>233</v>
      </c>
      <c r="P49" s="66" t="s">
        <v>234</v>
      </c>
      <c r="Q49" s="66" t="s">
        <v>211</v>
      </c>
      <c r="R49" s="66" t="s">
        <v>235</v>
      </c>
      <c r="S49" s="66" t="s">
        <v>33</v>
      </c>
      <c r="T49" s="66" t="s">
        <v>34</v>
      </c>
      <c r="U49" s="66" t="s">
        <v>33</v>
      </c>
      <c r="V49" s="66" t="s">
        <v>34</v>
      </c>
      <c r="W49" s="66" t="s">
        <v>33</v>
      </c>
      <c r="X49" s="66" t="s">
        <v>34</v>
      </c>
      <c r="Y49" s="57">
        <f t="shared" si="1"/>
        <v>0.7037</v>
      </c>
      <c r="Z49" s="6"/>
    </row>
    <row r="50" s="1" customFormat="1" spans="1:25">
      <c r="A50" s="20">
        <v>44</v>
      </c>
      <c r="B50" s="23" t="s">
        <v>236</v>
      </c>
      <c r="C50" s="22">
        <v>99</v>
      </c>
      <c r="D50" s="22">
        <v>72</v>
      </c>
      <c r="E50" s="34">
        <v>0.7273</v>
      </c>
      <c r="F50" s="22">
        <v>120</v>
      </c>
      <c r="G50" s="22">
        <v>71</v>
      </c>
      <c r="H50" s="34">
        <v>0.5917</v>
      </c>
      <c r="I50" s="22">
        <v>144</v>
      </c>
      <c r="J50" s="22">
        <v>85</v>
      </c>
      <c r="K50" s="34">
        <v>0.5903</v>
      </c>
      <c r="L50" s="22">
        <v>96</v>
      </c>
      <c r="M50" s="22">
        <v>85</v>
      </c>
      <c r="N50" s="34">
        <v>0.8854</v>
      </c>
      <c r="O50" s="66" t="s">
        <v>237</v>
      </c>
      <c r="P50" s="66" t="s">
        <v>238</v>
      </c>
      <c r="Q50" s="66" t="s">
        <v>211</v>
      </c>
      <c r="R50" s="66" t="s">
        <v>239</v>
      </c>
      <c r="S50" s="66" t="s">
        <v>33</v>
      </c>
      <c r="T50" s="66" t="s">
        <v>34</v>
      </c>
      <c r="U50" s="66" t="s">
        <v>33</v>
      </c>
      <c r="V50" s="66" t="s">
        <v>34</v>
      </c>
      <c r="W50" s="66" t="s">
        <v>33</v>
      </c>
      <c r="X50" s="66" t="s">
        <v>34</v>
      </c>
      <c r="Y50" s="57">
        <f t="shared" si="1"/>
        <v>0.698675</v>
      </c>
    </row>
    <row r="51" s="1" customFormat="1" spans="1:25">
      <c r="A51" s="20">
        <v>45</v>
      </c>
      <c r="B51" s="23" t="s">
        <v>240</v>
      </c>
      <c r="C51" s="22">
        <v>95</v>
      </c>
      <c r="D51" s="22">
        <v>68</v>
      </c>
      <c r="E51" s="34">
        <v>0.7158</v>
      </c>
      <c r="F51" s="22">
        <v>111</v>
      </c>
      <c r="G51" s="22">
        <v>66</v>
      </c>
      <c r="H51" s="63">
        <v>0.5946</v>
      </c>
      <c r="I51" s="22">
        <v>117</v>
      </c>
      <c r="J51" s="22">
        <v>80</v>
      </c>
      <c r="K51" s="34">
        <v>0.6838</v>
      </c>
      <c r="L51" s="22">
        <v>100</v>
      </c>
      <c r="M51" s="22">
        <v>80</v>
      </c>
      <c r="N51" s="34">
        <v>0.8</v>
      </c>
      <c r="O51" s="66" t="s">
        <v>241</v>
      </c>
      <c r="P51" s="66" t="s">
        <v>242</v>
      </c>
      <c r="Q51" s="66" t="s">
        <v>243</v>
      </c>
      <c r="R51" s="66" t="s">
        <v>244</v>
      </c>
      <c r="S51" s="66" t="s">
        <v>33</v>
      </c>
      <c r="T51" s="66" t="s">
        <v>34</v>
      </c>
      <c r="U51" s="66" t="s">
        <v>33</v>
      </c>
      <c r="V51" s="66" t="s">
        <v>34</v>
      </c>
      <c r="W51" s="66" t="s">
        <v>33</v>
      </c>
      <c r="X51" s="66" t="s">
        <v>34</v>
      </c>
      <c r="Y51" s="57">
        <f t="shared" si="1"/>
        <v>0.69855</v>
      </c>
    </row>
    <row r="52" s="1" customFormat="1" spans="1:25">
      <c r="A52" s="20">
        <v>46</v>
      </c>
      <c r="B52" s="23" t="s">
        <v>245</v>
      </c>
      <c r="C52" s="22">
        <v>75</v>
      </c>
      <c r="D52" s="22">
        <v>51</v>
      </c>
      <c r="E52" s="34">
        <v>0.68</v>
      </c>
      <c r="F52" s="22">
        <v>78</v>
      </c>
      <c r="G52" s="22">
        <v>53</v>
      </c>
      <c r="H52" s="34">
        <v>0.6795</v>
      </c>
      <c r="I52" s="22">
        <v>120</v>
      </c>
      <c r="J52" s="22">
        <v>74</v>
      </c>
      <c r="K52" s="34">
        <v>0.6167</v>
      </c>
      <c r="L52" s="22">
        <v>74</v>
      </c>
      <c r="M52" s="22">
        <v>60</v>
      </c>
      <c r="N52" s="34">
        <v>0.8108</v>
      </c>
      <c r="O52" s="66" t="s">
        <v>246</v>
      </c>
      <c r="P52" s="66" t="s">
        <v>84</v>
      </c>
      <c r="Q52" s="66" t="s">
        <v>247</v>
      </c>
      <c r="R52" s="66" t="s">
        <v>248</v>
      </c>
      <c r="S52" s="66" t="s">
        <v>33</v>
      </c>
      <c r="T52" s="66" t="s">
        <v>34</v>
      </c>
      <c r="U52" s="66" t="s">
        <v>35</v>
      </c>
      <c r="V52" s="66" t="s">
        <v>42</v>
      </c>
      <c r="W52" s="66" t="s">
        <v>33</v>
      </c>
      <c r="X52" s="66" t="s">
        <v>34</v>
      </c>
      <c r="Y52" s="57">
        <f t="shared" si="1"/>
        <v>0.69675</v>
      </c>
    </row>
    <row r="53" spans="1:25">
      <c r="A53" s="20">
        <v>47</v>
      </c>
      <c r="B53" s="24" t="s">
        <v>249</v>
      </c>
      <c r="C53" s="22">
        <v>150</v>
      </c>
      <c r="D53" s="22">
        <v>109</v>
      </c>
      <c r="E53" s="34">
        <v>0.7267</v>
      </c>
      <c r="F53" s="22">
        <v>214</v>
      </c>
      <c r="G53" s="22">
        <v>116</v>
      </c>
      <c r="H53" s="34">
        <v>0.5421</v>
      </c>
      <c r="I53" s="22">
        <v>246</v>
      </c>
      <c r="J53" s="22">
        <v>142</v>
      </c>
      <c r="K53" s="34">
        <v>0.5772</v>
      </c>
      <c r="L53" s="22">
        <v>162</v>
      </c>
      <c r="M53" s="22">
        <v>151</v>
      </c>
      <c r="N53" s="34">
        <v>0.9321</v>
      </c>
      <c r="O53" s="66" t="s">
        <v>250</v>
      </c>
      <c r="P53" s="66" t="s">
        <v>142</v>
      </c>
      <c r="Q53" s="66" t="s">
        <v>251</v>
      </c>
      <c r="R53" s="66" t="s">
        <v>252</v>
      </c>
      <c r="S53" s="66" t="s">
        <v>33</v>
      </c>
      <c r="T53" s="66" t="s">
        <v>34</v>
      </c>
      <c r="U53" s="66" t="s">
        <v>33</v>
      </c>
      <c r="V53" s="66" t="s">
        <v>34</v>
      </c>
      <c r="W53" s="66" t="s">
        <v>33</v>
      </c>
      <c r="X53" s="66" t="s">
        <v>34</v>
      </c>
      <c r="Y53" s="57">
        <f t="shared" si="1"/>
        <v>0.694525</v>
      </c>
    </row>
    <row r="54" s="1" customFormat="1" spans="1:26">
      <c r="A54" s="20">
        <v>48</v>
      </c>
      <c r="B54" s="23" t="s">
        <v>253</v>
      </c>
      <c r="C54" s="22">
        <v>68</v>
      </c>
      <c r="D54" s="22">
        <v>51</v>
      </c>
      <c r="E54" s="34">
        <v>0.75</v>
      </c>
      <c r="F54" s="22">
        <v>78</v>
      </c>
      <c r="G54" s="22">
        <v>45</v>
      </c>
      <c r="H54" s="34">
        <v>0.5769</v>
      </c>
      <c r="I54" s="22">
        <v>75</v>
      </c>
      <c r="J54" s="22">
        <v>44</v>
      </c>
      <c r="K54" s="34">
        <v>0.5867</v>
      </c>
      <c r="L54" s="22">
        <v>57</v>
      </c>
      <c r="M54" s="22">
        <v>48</v>
      </c>
      <c r="N54" s="34">
        <v>0.8421</v>
      </c>
      <c r="O54" s="66" t="s">
        <v>254</v>
      </c>
      <c r="P54" s="66" t="s">
        <v>255</v>
      </c>
      <c r="Q54" s="66" t="s">
        <v>256</v>
      </c>
      <c r="R54" s="66" t="s">
        <v>257</v>
      </c>
      <c r="S54" s="66" t="s">
        <v>33</v>
      </c>
      <c r="T54" s="66" t="s">
        <v>34</v>
      </c>
      <c r="U54" s="66" t="s">
        <v>33</v>
      </c>
      <c r="V54" s="66" t="s">
        <v>34</v>
      </c>
      <c r="W54" s="66" t="s">
        <v>33</v>
      </c>
      <c r="X54" s="66" t="s">
        <v>34</v>
      </c>
      <c r="Y54" s="57">
        <f t="shared" si="1"/>
        <v>0.688925</v>
      </c>
      <c r="Z54" s="6"/>
    </row>
    <row r="55" s="1" customFormat="1" spans="1:26">
      <c r="A55" s="20">
        <v>49</v>
      </c>
      <c r="B55" s="23" t="s">
        <v>258</v>
      </c>
      <c r="C55" s="61">
        <v>94</v>
      </c>
      <c r="D55" s="61">
        <v>63</v>
      </c>
      <c r="E55" s="34">
        <v>0.6702</v>
      </c>
      <c r="F55" s="22">
        <v>110</v>
      </c>
      <c r="G55" s="22">
        <v>73</v>
      </c>
      <c r="H55" s="34">
        <v>0.6636</v>
      </c>
      <c r="I55" s="22">
        <v>94</v>
      </c>
      <c r="J55" s="22">
        <v>60</v>
      </c>
      <c r="K55" s="34">
        <v>0.6383</v>
      </c>
      <c r="L55" s="22">
        <v>91</v>
      </c>
      <c r="M55" s="22">
        <v>71</v>
      </c>
      <c r="N55" s="34">
        <v>0.7802</v>
      </c>
      <c r="O55" s="66" t="s">
        <v>259</v>
      </c>
      <c r="P55" s="66" t="s">
        <v>260</v>
      </c>
      <c r="Q55" s="66" t="s">
        <v>261</v>
      </c>
      <c r="R55" s="66" t="s">
        <v>262</v>
      </c>
      <c r="S55" s="66" t="s">
        <v>35</v>
      </c>
      <c r="T55" s="66" t="s">
        <v>42</v>
      </c>
      <c r="U55" s="66" t="s">
        <v>33</v>
      </c>
      <c r="V55" s="66" t="s">
        <v>34</v>
      </c>
      <c r="W55" s="66" t="s">
        <v>33</v>
      </c>
      <c r="X55" s="66" t="s">
        <v>34</v>
      </c>
      <c r="Y55" s="57">
        <f t="shared" si="1"/>
        <v>0.688075</v>
      </c>
      <c r="Z55" s="6"/>
    </row>
    <row r="56" s="1" customFormat="1" spans="1:26">
      <c r="A56" s="20">
        <v>50</v>
      </c>
      <c r="B56" s="23" t="s">
        <v>263</v>
      </c>
      <c r="C56" s="22">
        <v>75</v>
      </c>
      <c r="D56" s="22">
        <v>52</v>
      </c>
      <c r="E56" s="34">
        <v>0.6933</v>
      </c>
      <c r="F56" s="22">
        <v>127</v>
      </c>
      <c r="G56" s="22">
        <v>78</v>
      </c>
      <c r="H56" s="34">
        <v>0.6142</v>
      </c>
      <c r="I56" s="22">
        <v>94</v>
      </c>
      <c r="J56" s="22">
        <v>62</v>
      </c>
      <c r="K56" s="34">
        <v>0.6596</v>
      </c>
      <c r="L56" s="22">
        <v>79</v>
      </c>
      <c r="M56" s="22">
        <v>60</v>
      </c>
      <c r="N56" s="34">
        <v>0.7595</v>
      </c>
      <c r="O56" s="66" t="s">
        <v>264</v>
      </c>
      <c r="P56" s="66" t="s">
        <v>185</v>
      </c>
      <c r="Q56" s="66" t="s">
        <v>265</v>
      </c>
      <c r="R56" s="66" t="s">
        <v>266</v>
      </c>
      <c r="S56" s="66" t="s">
        <v>33</v>
      </c>
      <c r="T56" s="66" t="s">
        <v>34</v>
      </c>
      <c r="U56" s="66" t="s">
        <v>33</v>
      </c>
      <c r="V56" s="66" t="s">
        <v>34</v>
      </c>
      <c r="W56" s="66" t="s">
        <v>33</v>
      </c>
      <c r="X56" s="66" t="s">
        <v>34</v>
      </c>
      <c r="Y56" s="57">
        <f t="shared" si="1"/>
        <v>0.68165</v>
      </c>
      <c r="Z56" s="69"/>
    </row>
    <row r="57" spans="1:26">
      <c r="A57" s="20">
        <v>51</v>
      </c>
      <c r="B57" s="23" t="s">
        <v>267</v>
      </c>
      <c r="C57" s="25">
        <v>46</v>
      </c>
      <c r="D57" s="25">
        <v>37</v>
      </c>
      <c r="E57" s="34">
        <v>0.8043</v>
      </c>
      <c r="F57" s="22">
        <v>177</v>
      </c>
      <c r="G57" s="22">
        <v>79</v>
      </c>
      <c r="H57" s="34">
        <v>0.4463</v>
      </c>
      <c r="I57" s="22">
        <v>138</v>
      </c>
      <c r="J57" s="22">
        <v>88</v>
      </c>
      <c r="K57" s="34">
        <v>0.6377</v>
      </c>
      <c r="L57" s="22">
        <v>97</v>
      </c>
      <c r="M57" s="22">
        <v>79</v>
      </c>
      <c r="N57" s="34">
        <v>0.8144</v>
      </c>
      <c r="O57" s="66" t="s">
        <v>268</v>
      </c>
      <c r="P57" s="66" t="s">
        <v>234</v>
      </c>
      <c r="Q57" s="66" t="s">
        <v>269</v>
      </c>
      <c r="R57" s="66" t="s">
        <v>270</v>
      </c>
      <c r="S57" s="66" t="s">
        <v>33</v>
      </c>
      <c r="T57" s="66" t="s">
        <v>34</v>
      </c>
      <c r="U57" s="66" t="s">
        <v>35</v>
      </c>
      <c r="V57" s="66" t="s">
        <v>42</v>
      </c>
      <c r="W57" s="66" t="s">
        <v>35</v>
      </c>
      <c r="X57" s="66" t="s">
        <v>42</v>
      </c>
      <c r="Y57" s="57">
        <f t="shared" si="1"/>
        <v>0.675675</v>
      </c>
      <c r="Z57" s="69"/>
    </row>
    <row r="58" s="1" customFormat="1" spans="1:26">
      <c r="A58" s="20">
        <v>52</v>
      </c>
      <c r="B58" s="23" t="s">
        <v>271</v>
      </c>
      <c r="C58" s="22">
        <v>41</v>
      </c>
      <c r="D58" s="22">
        <v>28</v>
      </c>
      <c r="E58" s="34">
        <v>0.6829</v>
      </c>
      <c r="F58" s="22">
        <v>63</v>
      </c>
      <c r="G58" s="22">
        <v>35</v>
      </c>
      <c r="H58" s="34">
        <v>0.5556</v>
      </c>
      <c r="I58" s="22">
        <v>69</v>
      </c>
      <c r="J58" s="22">
        <v>39</v>
      </c>
      <c r="K58" s="34">
        <v>0.5652</v>
      </c>
      <c r="L58" s="22">
        <v>29</v>
      </c>
      <c r="M58" s="22">
        <v>26</v>
      </c>
      <c r="N58" s="34">
        <v>0.8966</v>
      </c>
      <c r="O58" s="66" t="s">
        <v>272</v>
      </c>
      <c r="P58" s="66" t="s">
        <v>273</v>
      </c>
      <c r="Q58" s="66" t="s">
        <v>274</v>
      </c>
      <c r="R58" s="66" t="s">
        <v>275</v>
      </c>
      <c r="S58" s="66" t="s">
        <v>77</v>
      </c>
      <c r="T58" s="66" t="s">
        <v>100</v>
      </c>
      <c r="U58" s="66" t="s">
        <v>64</v>
      </c>
      <c r="V58" s="66" t="s">
        <v>100</v>
      </c>
      <c r="W58" s="66" t="s">
        <v>64</v>
      </c>
      <c r="X58" s="66" t="s">
        <v>100</v>
      </c>
      <c r="Y58" s="57">
        <f t="shared" si="1"/>
        <v>0.675075</v>
      </c>
      <c r="Z58" s="69"/>
    </row>
    <row r="59" s="1" customFormat="1" spans="1:26">
      <c r="A59" s="20">
        <v>53</v>
      </c>
      <c r="B59" s="23" t="s">
        <v>276</v>
      </c>
      <c r="C59" s="22">
        <v>30</v>
      </c>
      <c r="D59" s="22">
        <v>22</v>
      </c>
      <c r="E59" s="34">
        <v>0.7333</v>
      </c>
      <c r="F59" s="22">
        <v>113</v>
      </c>
      <c r="G59" s="22">
        <v>61</v>
      </c>
      <c r="H59" s="34">
        <v>0.5398</v>
      </c>
      <c r="I59" s="22">
        <v>106</v>
      </c>
      <c r="J59" s="22">
        <v>53</v>
      </c>
      <c r="K59" s="34">
        <v>0.5</v>
      </c>
      <c r="L59" s="22">
        <v>59</v>
      </c>
      <c r="M59" s="22">
        <v>54</v>
      </c>
      <c r="N59" s="34">
        <v>0.9153</v>
      </c>
      <c r="O59" s="66" t="s">
        <v>277</v>
      </c>
      <c r="P59" s="66" t="s">
        <v>109</v>
      </c>
      <c r="Q59" s="66" t="s">
        <v>278</v>
      </c>
      <c r="R59" s="66" t="s">
        <v>279</v>
      </c>
      <c r="S59" s="66" t="s">
        <v>33</v>
      </c>
      <c r="T59" s="66" t="s">
        <v>34</v>
      </c>
      <c r="U59" s="66" t="s">
        <v>33</v>
      </c>
      <c r="V59" s="66" t="s">
        <v>34</v>
      </c>
      <c r="W59" s="66" t="s">
        <v>33</v>
      </c>
      <c r="X59" s="66" t="s">
        <v>34</v>
      </c>
      <c r="Y59" s="57">
        <f t="shared" si="1"/>
        <v>0.6721</v>
      </c>
      <c r="Z59" s="69"/>
    </row>
    <row r="60" s="59" customFormat="1" spans="1:26">
      <c r="A60" s="20">
        <v>54</v>
      </c>
      <c r="B60" s="23" t="s">
        <v>280</v>
      </c>
      <c r="C60" s="25">
        <v>174</v>
      </c>
      <c r="D60" s="25">
        <v>125</v>
      </c>
      <c r="E60" s="34">
        <v>0.7184</v>
      </c>
      <c r="F60" s="25">
        <v>182</v>
      </c>
      <c r="G60" s="25">
        <v>102</v>
      </c>
      <c r="H60" s="34">
        <v>0.5604</v>
      </c>
      <c r="I60" s="25">
        <v>188</v>
      </c>
      <c r="J60" s="25">
        <v>102</v>
      </c>
      <c r="K60" s="34">
        <v>0.5426</v>
      </c>
      <c r="L60" s="25">
        <v>112</v>
      </c>
      <c r="M60" s="25">
        <v>95</v>
      </c>
      <c r="N60" s="34">
        <v>0.8482</v>
      </c>
      <c r="O60" s="66" t="s">
        <v>281</v>
      </c>
      <c r="P60" s="66" t="s">
        <v>173</v>
      </c>
      <c r="Q60" s="66" t="s">
        <v>282</v>
      </c>
      <c r="R60" s="66" t="s">
        <v>283</v>
      </c>
      <c r="S60" s="66" t="s">
        <v>33</v>
      </c>
      <c r="T60" s="66" t="s">
        <v>34</v>
      </c>
      <c r="U60" s="66" t="s">
        <v>33</v>
      </c>
      <c r="V60" s="66" t="s">
        <v>34</v>
      </c>
      <c r="W60" s="66" t="s">
        <v>33</v>
      </c>
      <c r="X60" s="66" t="s">
        <v>34</v>
      </c>
      <c r="Y60" s="57">
        <f t="shared" si="1"/>
        <v>0.6674</v>
      </c>
      <c r="Z60" s="69"/>
    </row>
    <row r="61" spans="1:26">
      <c r="A61" s="20">
        <v>55</v>
      </c>
      <c r="B61" s="21" t="s">
        <v>284</v>
      </c>
      <c r="C61" s="22">
        <v>158</v>
      </c>
      <c r="D61" s="22">
        <v>112</v>
      </c>
      <c r="E61" s="34">
        <v>0.7089</v>
      </c>
      <c r="F61" s="22">
        <v>204</v>
      </c>
      <c r="G61" s="22">
        <v>74</v>
      </c>
      <c r="H61" s="34">
        <v>0.3627</v>
      </c>
      <c r="I61" s="22">
        <v>157</v>
      </c>
      <c r="J61" s="22">
        <v>106</v>
      </c>
      <c r="K61" s="34">
        <v>0.6752</v>
      </c>
      <c r="L61" s="22">
        <v>102</v>
      </c>
      <c r="M61" s="22">
        <v>93</v>
      </c>
      <c r="N61" s="34">
        <v>0.9118</v>
      </c>
      <c r="O61" s="66" t="s">
        <v>285</v>
      </c>
      <c r="P61" s="66" t="s">
        <v>168</v>
      </c>
      <c r="Q61" s="66" t="s">
        <v>243</v>
      </c>
      <c r="R61" s="66" t="s">
        <v>286</v>
      </c>
      <c r="S61" s="66" t="s">
        <v>33</v>
      </c>
      <c r="T61" s="66" t="s">
        <v>34</v>
      </c>
      <c r="U61" s="66" t="s">
        <v>33</v>
      </c>
      <c r="V61" s="66" t="s">
        <v>34</v>
      </c>
      <c r="W61" s="66" t="s">
        <v>33</v>
      </c>
      <c r="X61" s="66" t="s">
        <v>34</v>
      </c>
      <c r="Y61" s="57">
        <f t="shared" si="1"/>
        <v>0.66465</v>
      </c>
      <c r="Z61" s="69"/>
    </row>
    <row r="62" s="59" customFormat="1" spans="1:26">
      <c r="A62" s="20">
        <v>56</v>
      </c>
      <c r="B62" s="62" t="s">
        <v>287</v>
      </c>
      <c r="C62" s="22">
        <v>123</v>
      </c>
      <c r="D62" s="22">
        <v>76</v>
      </c>
      <c r="E62" s="34">
        <v>0.6179</v>
      </c>
      <c r="F62" s="22">
        <v>146</v>
      </c>
      <c r="G62" s="22">
        <v>82</v>
      </c>
      <c r="H62" s="34">
        <v>0.5616</v>
      </c>
      <c r="I62" s="22">
        <v>123</v>
      </c>
      <c r="J62" s="22">
        <v>89</v>
      </c>
      <c r="K62" s="34">
        <v>0.7236</v>
      </c>
      <c r="L62" s="22">
        <v>112</v>
      </c>
      <c r="M62" s="22">
        <v>83</v>
      </c>
      <c r="N62" s="34">
        <v>0.7411</v>
      </c>
      <c r="O62" s="66" t="s">
        <v>288</v>
      </c>
      <c r="P62" s="66" t="s">
        <v>289</v>
      </c>
      <c r="Q62" s="66" t="s">
        <v>290</v>
      </c>
      <c r="R62" s="66" t="s">
        <v>291</v>
      </c>
      <c r="S62" s="66" t="s">
        <v>33</v>
      </c>
      <c r="T62" s="66" t="s">
        <v>34</v>
      </c>
      <c r="U62" s="66" t="s">
        <v>33</v>
      </c>
      <c r="V62" s="66" t="s">
        <v>34</v>
      </c>
      <c r="W62" s="66" t="s">
        <v>33</v>
      </c>
      <c r="X62" s="66" t="s">
        <v>34</v>
      </c>
      <c r="Y62" s="57">
        <f t="shared" si="1"/>
        <v>0.66105</v>
      </c>
      <c r="Z62" s="70"/>
    </row>
    <row r="63" s="1" customFormat="1" spans="1:26">
      <c r="A63" s="20">
        <v>57</v>
      </c>
      <c r="B63" s="62" t="s">
        <v>292</v>
      </c>
      <c r="C63" s="22">
        <v>28</v>
      </c>
      <c r="D63" s="22">
        <v>23</v>
      </c>
      <c r="E63" s="34">
        <v>0.8214</v>
      </c>
      <c r="F63" s="22">
        <v>25</v>
      </c>
      <c r="G63" s="22">
        <v>10</v>
      </c>
      <c r="H63" s="33">
        <v>0.4</v>
      </c>
      <c r="I63" s="22">
        <v>40</v>
      </c>
      <c r="J63" s="22">
        <v>25</v>
      </c>
      <c r="K63" s="34">
        <v>0.625</v>
      </c>
      <c r="L63" s="22">
        <v>24</v>
      </c>
      <c r="M63" s="22">
        <v>19</v>
      </c>
      <c r="N63" s="34">
        <v>0.7917</v>
      </c>
      <c r="O63" s="66" t="s">
        <v>293</v>
      </c>
      <c r="P63" s="66" t="s">
        <v>55</v>
      </c>
      <c r="Q63" s="66" t="s">
        <v>242</v>
      </c>
      <c r="R63" s="66" t="s">
        <v>294</v>
      </c>
      <c r="S63" s="66" t="s">
        <v>33</v>
      </c>
      <c r="T63" s="66" t="s">
        <v>34</v>
      </c>
      <c r="U63" s="66" t="s">
        <v>33</v>
      </c>
      <c r="V63" s="66" t="s">
        <v>34</v>
      </c>
      <c r="W63" s="66" t="s">
        <v>33</v>
      </c>
      <c r="X63" s="66" t="s">
        <v>34</v>
      </c>
      <c r="Y63" s="57">
        <f t="shared" si="1"/>
        <v>0.659525</v>
      </c>
      <c r="Z63" s="70"/>
    </row>
    <row r="64" s="3" customFormat="1" spans="1:26">
      <c r="A64" s="20">
        <v>58</v>
      </c>
      <c r="B64" s="62" t="s">
        <v>295</v>
      </c>
      <c r="C64" s="22">
        <v>192</v>
      </c>
      <c r="D64" s="22">
        <v>128</v>
      </c>
      <c r="E64" s="34">
        <v>0.6667</v>
      </c>
      <c r="F64" s="22">
        <v>53</v>
      </c>
      <c r="G64" s="22">
        <v>18</v>
      </c>
      <c r="H64" s="34">
        <v>0.3396</v>
      </c>
      <c r="I64" s="22">
        <v>219</v>
      </c>
      <c r="J64" s="22">
        <v>160</v>
      </c>
      <c r="K64" s="34">
        <v>0.7306</v>
      </c>
      <c r="L64" s="22">
        <v>82</v>
      </c>
      <c r="M64" s="22">
        <v>72</v>
      </c>
      <c r="N64" s="34">
        <v>0.878</v>
      </c>
      <c r="O64" s="66" t="s">
        <v>296</v>
      </c>
      <c r="P64" s="66" t="s">
        <v>297</v>
      </c>
      <c r="Q64" s="66" t="s">
        <v>298</v>
      </c>
      <c r="R64" s="66" t="s">
        <v>299</v>
      </c>
      <c r="S64" s="66" t="s">
        <v>77</v>
      </c>
      <c r="T64" s="66" t="s">
        <v>42</v>
      </c>
      <c r="U64" s="66" t="s">
        <v>35</v>
      </c>
      <c r="V64" s="66" t="s">
        <v>100</v>
      </c>
      <c r="W64" s="66" t="s">
        <v>35</v>
      </c>
      <c r="X64" s="66" t="s">
        <v>100</v>
      </c>
      <c r="Y64" s="57">
        <f t="shared" si="1"/>
        <v>0.653725</v>
      </c>
      <c r="Z64" s="70"/>
    </row>
    <row r="65" s="1" customFormat="1" spans="1:26">
      <c r="A65" s="20">
        <v>59</v>
      </c>
      <c r="B65" s="62" t="s">
        <v>300</v>
      </c>
      <c r="C65" s="22">
        <v>108</v>
      </c>
      <c r="D65" s="22">
        <v>76</v>
      </c>
      <c r="E65" s="34">
        <v>0.7037</v>
      </c>
      <c r="F65" s="22">
        <v>185</v>
      </c>
      <c r="G65" s="22">
        <v>92</v>
      </c>
      <c r="H65" s="34">
        <v>0.4973</v>
      </c>
      <c r="I65" s="22">
        <v>177</v>
      </c>
      <c r="J65" s="22">
        <v>81</v>
      </c>
      <c r="K65" s="34">
        <v>0.4576</v>
      </c>
      <c r="L65" s="22">
        <v>94</v>
      </c>
      <c r="M65" s="22">
        <v>89</v>
      </c>
      <c r="N65" s="34">
        <v>0.9468</v>
      </c>
      <c r="O65" s="66" t="s">
        <v>301</v>
      </c>
      <c r="P65" s="66" t="s">
        <v>302</v>
      </c>
      <c r="Q65" s="66" t="s">
        <v>303</v>
      </c>
      <c r="R65" s="66" t="s">
        <v>304</v>
      </c>
      <c r="S65" s="66" t="s">
        <v>33</v>
      </c>
      <c r="T65" s="66" t="s">
        <v>34</v>
      </c>
      <c r="U65" s="66" t="s">
        <v>33</v>
      </c>
      <c r="V65" s="66" t="s">
        <v>34</v>
      </c>
      <c r="W65" s="66" t="s">
        <v>33</v>
      </c>
      <c r="X65" s="66" t="s">
        <v>34</v>
      </c>
      <c r="Y65" s="57">
        <f t="shared" si="1"/>
        <v>0.65135</v>
      </c>
      <c r="Z65" s="70"/>
    </row>
    <row r="66" s="59" customFormat="1" ht="14.25" customHeight="1" spans="1:26">
      <c r="A66" s="20">
        <v>60</v>
      </c>
      <c r="B66" s="62" t="s">
        <v>305</v>
      </c>
      <c r="C66" s="22">
        <v>135</v>
      </c>
      <c r="D66" s="22">
        <v>78</v>
      </c>
      <c r="E66" s="34">
        <v>0.5778</v>
      </c>
      <c r="F66" s="22">
        <v>101</v>
      </c>
      <c r="G66" s="22">
        <v>69</v>
      </c>
      <c r="H66" s="34">
        <v>0.6832</v>
      </c>
      <c r="I66" s="22">
        <v>106</v>
      </c>
      <c r="J66" s="22">
        <v>70</v>
      </c>
      <c r="K66" s="34">
        <v>0.6604</v>
      </c>
      <c r="L66" s="22">
        <v>73</v>
      </c>
      <c r="M66" s="22">
        <v>49</v>
      </c>
      <c r="N66" s="34">
        <v>0.6712</v>
      </c>
      <c r="O66" s="66" t="s">
        <v>306</v>
      </c>
      <c r="P66" s="66" t="s">
        <v>84</v>
      </c>
      <c r="Q66" s="66" t="s">
        <v>307</v>
      </c>
      <c r="R66" s="66" t="s">
        <v>308</v>
      </c>
      <c r="S66" s="66" t="s">
        <v>33</v>
      </c>
      <c r="T66" s="66" t="s">
        <v>34</v>
      </c>
      <c r="U66" s="66" t="s">
        <v>33</v>
      </c>
      <c r="V66" s="66" t="s">
        <v>34</v>
      </c>
      <c r="W66" s="66" t="s">
        <v>33</v>
      </c>
      <c r="X66" s="66" t="s">
        <v>34</v>
      </c>
      <c r="Y66" s="57">
        <f t="shared" si="1"/>
        <v>0.64815</v>
      </c>
      <c r="Z66" s="70"/>
    </row>
    <row r="67" s="1" customFormat="1" spans="1:26">
      <c r="A67" s="20">
        <v>61</v>
      </c>
      <c r="B67" s="62" t="s">
        <v>309</v>
      </c>
      <c r="C67" s="22">
        <v>105</v>
      </c>
      <c r="D67" s="22">
        <v>64</v>
      </c>
      <c r="E67" s="34">
        <v>0.6095</v>
      </c>
      <c r="F67" s="22">
        <v>121</v>
      </c>
      <c r="G67" s="22">
        <v>72</v>
      </c>
      <c r="H67" s="34">
        <v>0.595</v>
      </c>
      <c r="I67" s="22">
        <v>93</v>
      </c>
      <c r="J67" s="22">
        <v>58</v>
      </c>
      <c r="K67" s="34">
        <v>0.6237</v>
      </c>
      <c r="L67" s="22">
        <v>70</v>
      </c>
      <c r="M67" s="22">
        <v>50</v>
      </c>
      <c r="N67" s="34">
        <v>0.7143</v>
      </c>
      <c r="O67" s="66" t="s">
        <v>310</v>
      </c>
      <c r="P67" s="66" t="s">
        <v>311</v>
      </c>
      <c r="Q67" s="66" t="s">
        <v>224</v>
      </c>
      <c r="R67" s="66" t="s">
        <v>312</v>
      </c>
      <c r="S67" s="66" t="s">
        <v>33</v>
      </c>
      <c r="T67" s="66" t="s">
        <v>34</v>
      </c>
      <c r="U67" s="66" t="s">
        <v>33</v>
      </c>
      <c r="V67" s="66" t="s">
        <v>34</v>
      </c>
      <c r="W67" s="66" t="s">
        <v>33</v>
      </c>
      <c r="X67" s="66" t="s">
        <v>34</v>
      </c>
      <c r="Y67" s="57">
        <f t="shared" si="1"/>
        <v>0.635625</v>
      </c>
      <c r="Z67" s="70"/>
    </row>
    <row r="68" s="1" customFormat="1" spans="1:25">
      <c r="A68" s="20">
        <v>62</v>
      </c>
      <c r="B68" s="23" t="s">
        <v>313</v>
      </c>
      <c r="C68" s="22">
        <v>20</v>
      </c>
      <c r="D68" s="22">
        <v>11</v>
      </c>
      <c r="E68" s="34">
        <v>0.55</v>
      </c>
      <c r="F68" s="22">
        <v>70</v>
      </c>
      <c r="G68" s="22">
        <v>32</v>
      </c>
      <c r="H68" s="34">
        <v>0.4571</v>
      </c>
      <c r="I68" s="22">
        <v>68</v>
      </c>
      <c r="J68" s="22">
        <v>40</v>
      </c>
      <c r="K68" s="34">
        <v>0.5882</v>
      </c>
      <c r="L68" s="22">
        <v>59</v>
      </c>
      <c r="M68" s="22">
        <v>50</v>
      </c>
      <c r="N68" s="34">
        <v>0.8475</v>
      </c>
      <c r="O68" s="66" t="s">
        <v>314</v>
      </c>
      <c r="P68" s="66" t="s">
        <v>315</v>
      </c>
      <c r="Q68" s="66" t="s">
        <v>316</v>
      </c>
      <c r="R68" s="66" t="s">
        <v>317</v>
      </c>
      <c r="S68" s="66" t="s">
        <v>33</v>
      </c>
      <c r="T68" s="66" t="s">
        <v>34</v>
      </c>
      <c r="U68" s="66" t="s">
        <v>35</v>
      </c>
      <c r="V68" s="66" t="s">
        <v>42</v>
      </c>
      <c r="W68" s="66" t="s">
        <v>35</v>
      </c>
      <c r="X68" s="66" t="s">
        <v>42</v>
      </c>
      <c r="Y68" s="57">
        <f t="shared" si="1"/>
        <v>0.6107</v>
      </c>
    </row>
    <row r="69" s="1" customFormat="1" spans="1:26">
      <c r="A69" s="20" t="s">
        <v>318</v>
      </c>
      <c r="B69" s="62" t="s">
        <v>319</v>
      </c>
      <c r="C69" s="25">
        <v>8</v>
      </c>
      <c r="D69" s="25">
        <v>4</v>
      </c>
      <c r="E69" s="34">
        <v>0.5</v>
      </c>
      <c r="F69" s="25">
        <v>11</v>
      </c>
      <c r="G69" s="25">
        <v>7</v>
      </c>
      <c r="H69" s="34">
        <v>0.6364</v>
      </c>
      <c r="I69" s="25">
        <v>12</v>
      </c>
      <c r="J69" s="25">
        <v>11</v>
      </c>
      <c r="K69" s="34">
        <v>0.9167</v>
      </c>
      <c r="L69" s="25">
        <v>21</v>
      </c>
      <c r="M69" s="25">
        <v>11</v>
      </c>
      <c r="N69" s="34">
        <v>0.5238</v>
      </c>
      <c r="O69" s="66" t="s">
        <v>320</v>
      </c>
      <c r="P69" s="66" t="s">
        <v>321</v>
      </c>
      <c r="Q69" s="66" t="s">
        <v>143</v>
      </c>
      <c r="R69" s="66" t="s">
        <v>69</v>
      </c>
      <c r="S69" s="66" t="s">
        <v>33</v>
      </c>
      <c r="T69" s="66" t="s">
        <v>34</v>
      </c>
      <c r="U69" s="66" t="s">
        <v>33</v>
      </c>
      <c r="V69" s="66" t="s">
        <v>34</v>
      </c>
      <c r="W69" s="66" t="s">
        <v>33</v>
      </c>
      <c r="X69" s="66" t="s">
        <v>34</v>
      </c>
      <c r="Y69" s="57">
        <f t="shared" si="1"/>
        <v>0.644225</v>
      </c>
      <c r="Z69" s="70"/>
    </row>
    <row r="70" s="1" customFormat="1" spans="1:25">
      <c r="A70" s="20" t="s">
        <v>318</v>
      </c>
      <c r="B70" s="23" t="s">
        <v>322</v>
      </c>
      <c r="C70" s="22">
        <v>2</v>
      </c>
      <c r="D70" s="22">
        <v>1</v>
      </c>
      <c r="E70" s="63">
        <v>0.5</v>
      </c>
      <c r="F70" s="22">
        <v>3</v>
      </c>
      <c r="G70" s="22">
        <v>3</v>
      </c>
      <c r="H70" s="33">
        <v>1</v>
      </c>
      <c r="I70" s="22">
        <v>3</v>
      </c>
      <c r="J70" s="22">
        <v>1</v>
      </c>
      <c r="K70" s="34">
        <v>0.3333</v>
      </c>
      <c r="L70" s="22">
        <v>5</v>
      </c>
      <c r="M70" s="22">
        <v>2</v>
      </c>
      <c r="N70" s="34">
        <v>0.4</v>
      </c>
      <c r="O70" s="66" t="s">
        <v>323</v>
      </c>
      <c r="P70" s="66" t="s">
        <v>35</v>
      </c>
      <c r="Q70" s="66" t="s">
        <v>324</v>
      </c>
      <c r="R70" s="66" t="s">
        <v>325</v>
      </c>
      <c r="S70" s="66" t="s">
        <v>33</v>
      </c>
      <c r="T70" s="66" t="s">
        <v>34</v>
      </c>
      <c r="U70" s="66" t="s">
        <v>33</v>
      </c>
      <c r="V70" s="66" t="s">
        <v>34</v>
      </c>
      <c r="W70" s="66" t="s">
        <v>33</v>
      </c>
      <c r="X70" s="66" t="s">
        <v>34</v>
      </c>
      <c r="Y70" s="57">
        <f t="shared" si="1"/>
        <v>0.558325</v>
      </c>
    </row>
    <row r="71" s="1" customFormat="1" ht="14.25" customHeight="1" spans="1:25">
      <c r="A71" s="20" t="s">
        <v>318</v>
      </c>
      <c r="B71" s="23" t="s">
        <v>326</v>
      </c>
      <c r="C71" s="22">
        <v>14</v>
      </c>
      <c r="D71" s="22">
        <v>6</v>
      </c>
      <c r="E71" s="34">
        <v>0.4286</v>
      </c>
      <c r="F71" s="22">
        <v>37</v>
      </c>
      <c r="G71" s="22">
        <v>15</v>
      </c>
      <c r="H71" s="34">
        <v>0.4054</v>
      </c>
      <c r="I71" s="22">
        <v>29</v>
      </c>
      <c r="J71" s="22">
        <v>14</v>
      </c>
      <c r="K71" s="34">
        <v>0.4828</v>
      </c>
      <c r="L71" s="22">
        <v>15</v>
      </c>
      <c r="M71" s="22">
        <v>12</v>
      </c>
      <c r="N71" s="34">
        <v>0.8</v>
      </c>
      <c r="O71" s="66" t="s">
        <v>327</v>
      </c>
      <c r="P71" s="66" t="s">
        <v>328</v>
      </c>
      <c r="Q71" s="66" t="s">
        <v>329</v>
      </c>
      <c r="R71" s="66" t="s">
        <v>330</v>
      </c>
      <c r="S71" s="66" t="s">
        <v>77</v>
      </c>
      <c r="T71" s="66" t="s">
        <v>331</v>
      </c>
      <c r="U71" s="66" t="s">
        <v>33</v>
      </c>
      <c r="V71" s="66" t="s">
        <v>34</v>
      </c>
      <c r="W71" s="66" t="s">
        <v>33</v>
      </c>
      <c r="X71" s="66" t="s">
        <v>34</v>
      </c>
      <c r="Y71" s="57">
        <f t="shared" ref="Y71:Y76" si="2">SUM(E71,H71,K71,N71)/4</f>
        <v>0.5292</v>
      </c>
    </row>
    <row r="72" s="1" customFormat="1" spans="1:25">
      <c r="A72" s="20" t="s">
        <v>318</v>
      </c>
      <c r="B72" s="23" t="s">
        <v>332</v>
      </c>
      <c r="C72" s="71" t="s">
        <v>333</v>
      </c>
      <c r="D72" s="71" t="s">
        <v>333</v>
      </c>
      <c r="E72" s="71" t="s">
        <v>333</v>
      </c>
      <c r="F72" s="22">
        <v>2</v>
      </c>
      <c r="G72" s="22">
        <v>1</v>
      </c>
      <c r="H72" s="34">
        <v>0.5</v>
      </c>
      <c r="I72" s="22">
        <v>5</v>
      </c>
      <c r="J72" s="22">
        <v>2</v>
      </c>
      <c r="K72" s="34">
        <v>0.4</v>
      </c>
      <c r="L72" s="22">
        <v>5</v>
      </c>
      <c r="M72" s="22">
        <v>5</v>
      </c>
      <c r="N72" s="33">
        <v>1</v>
      </c>
      <c r="O72" s="66" t="s">
        <v>334</v>
      </c>
      <c r="P72" s="66" t="s">
        <v>64</v>
      </c>
      <c r="Q72" s="66" t="s">
        <v>164</v>
      </c>
      <c r="R72" s="66" t="s">
        <v>335</v>
      </c>
      <c r="S72" s="66" t="s">
        <v>33</v>
      </c>
      <c r="T72" s="66" t="s">
        <v>34</v>
      </c>
      <c r="U72" s="66" t="s">
        <v>33</v>
      </c>
      <c r="V72" s="66" t="s">
        <v>34</v>
      </c>
      <c r="W72" s="66" t="s">
        <v>33</v>
      </c>
      <c r="X72" s="66" t="s">
        <v>34</v>
      </c>
      <c r="Y72" s="57">
        <f t="shared" si="2"/>
        <v>0.475</v>
      </c>
    </row>
    <row r="73" s="1" customFormat="1" spans="1:25">
      <c r="A73" s="20" t="s">
        <v>318</v>
      </c>
      <c r="B73" s="23" t="s">
        <v>336</v>
      </c>
      <c r="C73" s="71" t="s">
        <v>333</v>
      </c>
      <c r="D73" s="71" t="s">
        <v>333</v>
      </c>
      <c r="E73" s="71" t="s">
        <v>333</v>
      </c>
      <c r="F73" s="71" t="s">
        <v>333</v>
      </c>
      <c r="G73" s="71" t="s">
        <v>333</v>
      </c>
      <c r="H73" s="71" t="s">
        <v>333</v>
      </c>
      <c r="I73" s="22">
        <v>4</v>
      </c>
      <c r="J73" s="22">
        <v>3</v>
      </c>
      <c r="K73" s="34">
        <v>0.75</v>
      </c>
      <c r="L73" s="22">
        <v>1</v>
      </c>
      <c r="M73" s="22">
        <v>1</v>
      </c>
      <c r="N73" s="33">
        <v>1</v>
      </c>
      <c r="O73" s="66" t="s">
        <v>337</v>
      </c>
      <c r="P73" s="66" t="s">
        <v>35</v>
      </c>
      <c r="Q73" s="66" t="s">
        <v>35</v>
      </c>
      <c r="R73" s="66" t="s">
        <v>338</v>
      </c>
      <c r="S73" s="66" t="s">
        <v>33</v>
      </c>
      <c r="T73" s="66" t="s">
        <v>34</v>
      </c>
      <c r="U73" s="66" t="s">
        <v>33</v>
      </c>
      <c r="V73" s="66" t="s">
        <v>34</v>
      </c>
      <c r="W73" s="66" t="s">
        <v>33</v>
      </c>
      <c r="X73" s="66" t="s">
        <v>34</v>
      </c>
      <c r="Y73" s="57">
        <f t="shared" si="2"/>
        <v>0.4375</v>
      </c>
    </row>
    <row r="74" s="1" customFormat="1" spans="1:25">
      <c r="A74" s="20" t="s">
        <v>318</v>
      </c>
      <c r="B74" s="23" t="s">
        <v>339</v>
      </c>
      <c r="C74" s="71" t="s">
        <v>333</v>
      </c>
      <c r="D74" s="71" t="s">
        <v>333</v>
      </c>
      <c r="E74" s="71" t="s">
        <v>333</v>
      </c>
      <c r="F74" s="71" t="s">
        <v>333</v>
      </c>
      <c r="G74" s="71" t="s">
        <v>333</v>
      </c>
      <c r="H74" s="71" t="s">
        <v>333</v>
      </c>
      <c r="I74" s="71" t="s">
        <v>333</v>
      </c>
      <c r="J74" s="71" t="s">
        <v>333</v>
      </c>
      <c r="K74" s="71" t="s">
        <v>333</v>
      </c>
      <c r="L74" s="22">
        <v>1</v>
      </c>
      <c r="M74" s="22">
        <v>1</v>
      </c>
      <c r="N74" s="33">
        <v>1</v>
      </c>
      <c r="O74" s="66" t="s">
        <v>340</v>
      </c>
      <c r="P74" s="66" t="s">
        <v>64</v>
      </c>
      <c r="Q74" s="66" t="s">
        <v>341</v>
      </c>
      <c r="R74" s="66" t="s">
        <v>342</v>
      </c>
      <c r="S74" s="66" t="s">
        <v>33</v>
      </c>
      <c r="T74" s="66" t="s">
        <v>34</v>
      </c>
      <c r="U74" s="66" t="s">
        <v>33</v>
      </c>
      <c r="V74" s="66" t="s">
        <v>34</v>
      </c>
      <c r="W74" s="66" t="s">
        <v>33</v>
      </c>
      <c r="X74" s="66" t="s">
        <v>34</v>
      </c>
      <c r="Y74" s="57">
        <f t="shared" si="2"/>
        <v>0.25</v>
      </c>
    </row>
    <row r="75" s="1" customFormat="1" spans="1:25">
      <c r="A75" s="20" t="s">
        <v>318</v>
      </c>
      <c r="B75" s="23" t="s">
        <v>343</v>
      </c>
      <c r="C75" s="71" t="s">
        <v>333</v>
      </c>
      <c r="D75" s="71" t="s">
        <v>333</v>
      </c>
      <c r="E75" s="71" t="s">
        <v>333</v>
      </c>
      <c r="F75" s="71" t="s">
        <v>333</v>
      </c>
      <c r="G75" s="71" t="s">
        <v>333</v>
      </c>
      <c r="H75" s="71" t="s">
        <v>333</v>
      </c>
      <c r="I75" s="71" t="s">
        <v>333</v>
      </c>
      <c r="J75" s="71" t="s">
        <v>333</v>
      </c>
      <c r="K75" s="71" t="s">
        <v>333</v>
      </c>
      <c r="L75" s="71" t="s">
        <v>333</v>
      </c>
      <c r="M75" s="71" t="s">
        <v>333</v>
      </c>
      <c r="N75" s="71" t="s">
        <v>333</v>
      </c>
      <c r="O75" s="71" t="s">
        <v>333</v>
      </c>
      <c r="P75" s="71" t="s">
        <v>333</v>
      </c>
      <c r="Q75" s="71" t="s">
        <v>333</v>
      </c>
      <c r="R75" s="71" t="s">
        <v>333</v>
      </c>
      <c r="S75" s="71" t="s">
        <v>333</v>
      </c>
      <c r="T75" s="71" t="s">
        <v>333</v>
      </c>
      <c r="U75" s="71" t="s">
        <v>333</v>
      </c>
      <c r="V75" s="71" t="s">
        <v>333</v>
      </c>
      <c r="W75" s="71" t="s">
        <v>333</v>
      </c>
      <c r="X75" s="71" t="s">
        <v>333</v>
      </c>
      <c r="Y75" s="57">
        <f t="shared" si="2"/>
        <v>0</v>
      </c>
    </row>
    <row r="76" s="1" customFormat="1" spans="1:26">
      <c r="A76" s="20" t="s">
        <v>318</v>
      </c>
      <c r="B76" s="62" t="s">
        <v>344</v>
      </c>
      <c r="C76" s="71" t="s">
        <v>333</v>
      </c>
      <c r="D76" s="71" t="s">
        <v>333</v>
      </c>
      <c r="E76" s="71" t="s">
        <v>333</v>
      </c>
      <c r="F76" s="71" t="s">
        <v>333</v>
      </c>
      <c r="G76" s="71" t="s">
        <v>333</v>
      </c>
      <c r="H76" s="71" t="s">
        <v>333</v>
      </c>
      <c r="I76" s="71" t="s">
        <v>333</v>
      </c>
      <c r="J76" s="71" t="s">
        <v>333</v>
      </c>
      <c r="K76" s="71" t="s">
        <v>333</v>
      </c>
      <c r="L76" s="71" t="s">
        <v>333</v>
      </c>
      <c r="M76" s="71" t="s">
        <v>333</v>
      </c>
      <c r="N76" s="71" t="s">
        <v>333</v>
      </c>
      <c r="O76" s="71" t="s">
        <v>333</v>
      </c>
      <c r="P76" s="71" t="s">
        <v>333</v>
      </c>
      <c r="Q76" s="71" t="s">
        <v>333</v>
      </c>
      <c r="R76" s="71" t="s">
        <v>333</v>
      </c>
      <c r="S76" s="71" t="s">
        <v>333</v>
      </c>
      <c r="T76" s="71" t="s">
        <v>333</v>
      </c>
      <c r="U76" s="71" t="s">
        <v>333</v>
      </c>
      <c r="V76" s="71" t="s">
        <v>333</v>
      </c>
      <c r="W76" s="71" t="s">
        <v>333</v>
      </c>
      <c r="X76" s="71" t="s">
        <v>333</v>
      </c>
      <c r="Y76" s="57">
        <f t="shared" si="2"/>
        <v>0</v>
      </c>
      <c r="Z76" s="70"/>
    </row>
    <row r="77" s="2" customFormat="1" spans="1:25">
      <c r="A77" s="27" t="s">
        <v>345</v>
      </c>
      <c r="B77" s="27"/>
      <c r="C77" s="20">
        <f>SUM(C7:C76)</f>
        <v>6713</v>
      </c>
      <c r="D77" s="20">
        <f>SUM(D7:D76)</f>
        <v>4980</v>
      </c>
      <c r="E77" s="34">
        <f>SUM(E7:E71)/65</f>
        <v>0.736803076923077</v>
      </c>
      <c r="F77" s="20">
        <f>SUM(F7:F76)</f>
        <v>8272</v>
      </c>
      <c r="G77" s="20">
        <f>SUM(G7:G76)</f>
        <v>5444</v>
      </c>
      <c r="H77" s="34">
        <f>SUM(H7:H72)/66</f>
        <v>0.650224242424242</v>
      </c>
      <c r="I77" s="20">
        <f>SUM(I7:I76)</f>
        <v>9192</v>
      </c>
      <c r="J77" s="20">
        <f>SUM(J7:J76)</f>
        <v>6012</v>
      </c>
      <c r="K77" s="34">
        <f>SUM(K7:K73)/67</f>
        <v>0.646358208955224</v>
      </c>
      <c r="L77" s="20">
        <f>SUM(L7:L76)</f>
        <v>6272</v>
      </c>
      <c r="M77" s="20">
        <f>SUM(M7:M76)</f>
        <v>5366</v>
      </c>
      <c r="N77" s="34">
        <f>SUM(N7:N74)/68</f>
        <v>0.852970588235294</v>
      </c>
      <c r="O77" s="26"/>
      <c r="P77" s="26"/>
      <c r="Q77" s="46"/>
      <c r="R77" s="47"/>
      <c r="S77" s="47"/>
      <c r="T77" s="47"/>
      <c r="U77" s="46"/>
      <c r="V77" s="52"/>
      <c r="W77" s="52"/>
      <c r="X77" s="52"/>
      <c r="Y77" s="57">
        <f>SUM(Y7:Y68)/62</f>
        <v>0.727975806451613</v>
      </c>
    </row>
    <row r="78" s="2" customFormat="1" spans="1:25">
      <c r="A78" s="28"/>
      <c r="B78" s="28"/>
      <c r="C78" s="29"/>
      <c r="D78" s="29"/>
      <c r="E78" s="35"/>
      <c r="F78" s="29"/>
      <c r="G78" s="29"/>
      <c r="H78" s="35"/>
      <c r="I78" s="29"/>
      <c r="J78" s="29"/>
      <c r="K78" s="35"/>
      <c r="L78" s="29"/>
      <c r="M78" s="29"/>
      <c r="N78" s="35"/>
      <c r="O78" s="42"/>
      <c r="P78" s="42"/>
      <c r="Q78" s="48"/>
      <c r="R78" s="49"/>
      <c r="S78" s="49"/>
      <c r="T78" s="49"/>
      <c r="U78" s="48"/>
      <c r="V78" s="53"/>
      <c r="W78" s="53"/>
      <c r="X78" s="53"/>
      <c r="Y78" s="58"/>
    </row>
    <row r="79" s="1" customFormat="1" spans="1:25">
      <c r="A79" s="4"/>
      <c r="B79" s="4"/>
      <c r="C79" s="4"/>
      <c r="D79" s="5"/>
      <c r="E79" s="6"/>
      <c r="F79" s="4"/>
      <c r="G79" s="5"/>
      <c r="H79" s="6"/>
      <c r="I79" s="4"/>
      <c r="J79" s="4"/>
      <c r="K79" s="6"/>
      <c r="L79" s="4"/>
      <c r="M79" s="4"/>
      <c r="N79" s="6"/>
      <c r="O79" s="4"/>
      <c r="P79" s="4"/>
      <c r="Q79" s="4"/>
      <c r="R79" s="6"/>
      <c r="S79" s="6"/>
      <c r="T79" s="6"/>
      <c r="U79" s="4"/>
      <c r="V79" s="7"/>
      <c r="W79" s="7"/>
      <c r="X79" s="7"/>
      <c r="Y79" s="7"/>
    </row>
  </sheetData>
  <sortState ref="B69:Y76">
    <sortCondition ref="Y69:Y76" descending="1"/>
  </sortState>
  <mergeCells count="23">
    <mergeCell ref="A1:Y1"/>
    <mergeCell ref="A2:Y2"/>
    <mergeCell ref="A3:Y3"/>
    <mergeCell ref="C4:E4"/>
    <mergeCell ref="F4:H4"/>
    <mergeCell ref="I4:N4"/>
    <mergeCell ref="O4:X4"/>
    <mergeCell ref="I5:K5"/>
    <mergeCell ref="L5:N5"/>
    <mergeCell ref="Q5:T5"/>
    <mergeCell ref="U5:X5"/>
    <mergeCell ref="A77:B77"/>
    <mergeCell ref="A4:A6"/>
    <mergeCell ref="B4:B6"/>
    <mergeCell ref="C5:C6"/>
    <mergeCell ref="D5:D6"/>
    <mergeCell ref="E5:E6"/>
    <mergeCell ref="F5:F6"/>
    <mergeCell ref="G5:G6"/>
    <mergeCell ref="H5:H6"/>
    <mergeCell ref="O5:O6"/>
    <mergeCell ref="P5:P6"/>
    <mergeCell ref="Y4:Y6"/>
  </mergeCells>
  <conditionalFormatting sqref="B7:B76">
    <cfRule type="duplicateValues" dxfId="0" priority="11"/>
  </conditionalFormatting>
  <pageMargins left="0.699912516150888" right="0.699912516150888" top="0.74990626395218" bottom="0.74990626395218" header="0.299962510274151" footer="0.29996251027415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34"/>
  <sheetViews>
    <sheetView zoomScale="110" zoomScaleNormal="110" workbookViewId="0">
      <selection activeCell="B4" sqref="B4:B6"/>
    </sheetView>
  </sheetViews>
  <sheetFormatPr defaultColWidth="9" defaultRowHeight="13.5"/>
  <cols>
    <col min="1" max="1" width="7.125" style="4" customWidth="1"/>
    <col min="2" max="2" width="15.875" style="4" customWidth="1"/>
    <col min="3" max="3" width="5.625" style="4" customWidth="1"/>
    <col min="4" max="4" width="5.625" style="5" customWidth="1"/>
    <col min="5" max="5" width="8.125" style="6" customWidth="1"/>
    <col min="6" max="6" width="5.625" style="4" customWidth="1"/>
    <col min="7" max="7" width="5.625" style="5" customWidth="1"/>
    <col min="8" max="8" width="8.125" style="6" customWidth="1"/>
    <col min="9" max="10" width="5.625" style="4" customWidth="1"/>
    <col min="11" max="11" width="8.125" style="6" customWidth="1"/>
    <col min="12" max="13" width="5.625" style="4" customWidth="1"/>
    <col min="14" max="14" width="8.125" style="6" customWidth="1"/>
    <col min="15" max="17" width="5.625" style="4" customWidth="1"/>
    <col min="18" max="18" width="8.125" style="6" customWidth="1"/>
    <col min="19" max="19" width="8.625" style="6" customWidth="1"/>
    <col min="20" max="20" width="8.125" style="6" customWidth="1"/>
    <col min="21" max="21" width="4.625" style="4" customWidth="1"/>
    <col min="22" max="22" width="8.125" style="7" customWidth="1"/>
    <col min="23" max="23" width="8.5" style="7" customWidth="1"/>
    <col min="24" max="24" width="8.125" style="7" customWidth="1"/>
    <col min="25" max="25" width="8.625" style="7" customWidth="1"/>
    <col min="26" max="16384" width="9" style="4"/>
  </cols>
  <sheetData>
    <row r="1" ht="21.75" spans="1: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ht="15.75" spans="1: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ht="15.75" spans="1:25">
      <c r="A3" s="10" t="s">
        <v>346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ht="16.5" customHeight="1" spans="1:25">
      <c r="A4" s="11" t="s">
        <v>3</v>
      </c>
      <c r="B4" s="12" t="s">
        <v>4</v>
      </c>
      <c r="C4" s="13" t="s">
        <v>5</v>
      </c>
      <c r="D4" s="14"/>
      <c r="E4" s="30"/>
      <c r="F4" s="13" t="s">
        <v>6</v>
      </c>
      <c r="G4" s="14"/>
      <c r="H4" s="30"/>
      <c r="I4" s="13" t="s">
        <v>7</v>
      </c>
      <c r="J4" s="14"/>
      <c r="K4" s="14"/>
      <c r="L4" s="14"/>
      <c r="M4" s="14"/>
      <c r="N4" s="30"/>
      <c r="O4" s="11" t="s">
        <v>8</v>
      </c>
      <c r="P4" s="38"/>
      <c r="Q4" s="38"/>
      <c r="R4" s="38"/>
      <c r="S4" s="38"/>
      <c r="T4" s="38"/>
      <c r="U4" s="38"/>
      <c r="V4" s="38"/>
      <c r="W4" s="38"/>
      <c r="X4" s="50"/>
      <c r="Y4" s="54" t="s">
        <v>9</v>
      </c>
    </row>
    <row r="5" customHeight="1" spans="1:25">
      <c r="A5" s="15"/>
      <c r="B5" s="12"/>
      <c r="C5" s="16" t="s">
        <v>10</v>
      </c>
      <c r="D5" s="17" t="s">
        <v>11</v>
      </c>
      <c r="E5" s="31" t="s">
        <v>12</v>
      </c>
      <c r="F5" s="16" t="s">
        <v>10</v>
      </c>
      <c r="G5" s="17" t="s">
        <v>11</v>
      </c>
      <c r="H5" s="31" t="s">
        <v>12</v>
      </c>
      <c r="I5" s="13" t="s">
        <v>13</v>
      </c>
      <c r="J5" s="14"/>
      <c r="K5" s="30"/>
      <c r="L5" s="13" t="s">
        <v>14</v>
      </c>
      <c r="M5" s="14"/>
      <c r="N5" s="30"/>
      <c r="O5" s="11" t="s">
        <v>15</v>
      </c>
      <c r="P5" s="39" t="s">
        <v>16</v>
      </c>
      <c r="Q5" s="43" t="s">
        <v>17</v>
      </c>
      <c r="R5" s="43"/>
      <c r="S5" s="43"/>
      <c r="T5" s="43"/>
      <c r="U5" s="43" t="s">
        <v>18</v>
      </c>
      <c r="V5" s="43"/>
      <c r="W5" s="43"/>
      <c r="X5" s="43"/>
      <c r="Y5" s="55"/>
    </row>
    <row r="6" ht="40.5" customHeight="1" spans="1:25">
      <c r="A6" s="15"/>
      <c r="B6" s="12"/>
      <c r="C6" s="18"/>
      <c r="D6" s="19"/>
      <c r="E6" s="32"/>
      <c r="F6" s="18"/>
      <c r="G6" s="19"/>
      <c r="H6" s="32"/>
      <c r="I6" s="36" t="s">
        <v>10</v>
      </c>
      <c r="J6" s="36" t="s">
        <v>11</v>
      </c>
      <c r="K6" s="37" t="s">
        <v>12</v>
      </c>
      <c r="L6" s="36" t="s">
        <v>10</v>
      </c>
      <c r="M6" s="36" t="s">
        <v>11</v>
      </c>
      <c r="N6" s="37" t="s">
        <v>12</v>
      </c>
      <c r="O6" s="40"/>
      <c r="P6" s="41" t="s">
        <v>19</v>
      </c>
      <c r="Q6" s="43" t="s">
        <v>20</v>
      </c>
      <c r="R6" s="44" t="s">
        <v>21</v>
      </c>
      <c r="S6" s="45" t="s">
        <v>22</v>
      </c>
      <c r="T6" s="45" t="s">
        <v>23</v>
      </c>
      <c r="U6" s="43" t="s">
        <v>24</v>
      </c>
      <c r="V6" s="51" t="s">
        <v>25</v>
      </c>
      <c r="W6" s="45" t="s">
        <v>26</v>
      </c>
      <c r="X6" s="51" t="s">
        <v>27</v>
      </c>
      <c r="Y6" s="56"/>
    </row>
    <row r="7" s="1" customFormat="1" spans="1:25">
      <c r="A7" s="20">
        <v>1</v>
      </c>
      <c r="B7" s="21" t="s">
        <v>192</v>
      </c>
      <c r="C7" s="22">
        <v>17</v>
      </c>
      <c r="D7" s="22">
        <v>17</v>
      </c>
      <c r="E7" s="33">
        <v>1</v>
      </c>
      <c r="F7" s="22">
        <v>23</v>
      </c>
      <c r="G7" s="22">
        <v>20</v>
      </c>
      <c r="H7" s="34">
        <v>0.8696</v>
      </c>
      <c r="I7" s="22">
        <v>22</v>
      </c>
      <c r="J7" s="22">
        <v>20</v>
      </c>
      <c r="K7" s="34">
        <v>0.9091</v>
      </c>
      <c r="L7" s="22">
        <v>20</v>
      </c>
      <c r="M7" s="22">
        <v>20</v>
      </c>
      <c r="N7" s="33">
        <v>1</v>
      </c>
      <c r="O7" s="22" t="s">
        <v>193</v>
      </c>
      <c r="P7" s="22" t="s">
        <v>194</v>
      </c>
      <c r="Q7" s="22" t="s">
        <v>195</v>
      </c>
      <c r="R7" s="25" t="s">
        <v>74</v>
      </c>
      <c r="S7" s="25" t="s">
        <v>33</v>
      </c>
      <c r="T7" s="25" t="s">
        <v>34</v>
      </c>
      <c r="U7" s="22" t="s">
        <v>33</v>
      </c>
      <c r="V7" s="22" t="s">
        <v>34</v>
      </c>
      <c r="W7" s="22" t="s">
        <v>33</v>
      </c>
      <c r="X7" s="22" t="s">
        <v>34</v>
      </c>
      <c r="Y7" s="57">
        <f t="shared" ref="Y7:Y31" si="0">SUM(E7,H7,K7,N7)/4</f>
        <v>0.944675</v>
      </c>
    </row>
    <row r="8" s="1" customFormat="1" spans="1:26">
      <c r="A8" s="20">
        <v>2</v>
      </c>
      <c r="B8" s="23" t="s">
        <v>347</v>
      </c>
      <c r="C8" s="22">
        <v>787</v>
      </c>
      <c r="D8" s="22">
        <v>757</v>
      </c>
      <c r="E8" s="34">
        <v>0.9619</v>
      </c>
      <c r="F8" s="22">
        <v>896</v>
      </c>
      <c r="G8" s="22">
        <v>758</v>
      </c>
      <c r="H8" s="34">
        <v>0.846</v>
      </c>
      <c r="I8" s="22">
        <v>845</v>
      </c>
      <c r="J8" s="22">
        <v>774</v>
      </c>
      <c r="K8" s="34">
        <v>0.916</v>
      </c>
      <c r="L8" s="22">
        <v>785</v>
      </c>
      <c r="M8" s="22">
        <v>767</v>
      </c>
      <c r="N8" s="34">
        <v>0.9771</v>
      </c>
      <c r="O8" s="22" t="s">
        <v>348</v>
      </c>
      <c r="P8" s="22" t="s">
        <v>349</v>
      </c>
      <c r="Q8" s="22" t="s">
        <v>350</v>
      </c>
      <c r="R8" s="25" t="s">
        <v>351</v>
      </c>
      <c r="S8" s="25" t="s">
        <v>33</v>
      </c>
      <c r="T8" s="25" t="s">
        <v>34</v>
      </c>
      <c r="U8" s="22" t="s">
        <v>33</v>
      </c>
      <c r="V8" s="22" t="s">
        <v>34</v>
      </c>
      <c r="W8" s="22" t="s">
        <v>33</v>
      </c>
      <c r="X8" s="22" t="s">
        <v>34</v>
      </c>
      <c r="Y8" s="57">
        <f t="shared" si="0"/>
        <v>0.92525</v>
      </c>
      <c r="Z8" s="6"/>
    </row>
    <row r="9" s="1" customFormat="1" spans="1:25">
      <c r="A9" s="20">
        <v>3</v>
      </c>
      <c r="B9" s="23" t="s">
        <v>352</v>
      </c>
      <c r="C9" s="22">
        <v>138</v>
      </c>
      <c r="D9" s="22">
        <v>129</v>
      </c>
      <c r="E9" s="34">
        <v>0.9348</v>
      </c>
      <c r="F9" s="22">
        <v>155</v>
      </c>
      <c r="G9" s="22">
        <v>133</v>
      </c>
      <c r="H9" s="34">
        <v>0.8581</v>
      </c>
      <c r="I9" s="22">
        <v>137</v>
      </c>
      <c r="J9" s="22">
        <v>128</v>
      </c>
      <c r="K9" s="34">
        <v>0.9343</v>
      </c>
      <c r="L9" s="22">
        <v>139</v>
      </c>
      <c r="M9" s="22">
        <v>133</v>
      </c>
      <c r="N9" s="34">
        <v>0.9568</v>
      </c>
      <c r="O9" s="22" t="s">
        <v>353</v>
      </c>
      <c r="P9" s="22" t="s">
        <v>354</v>
      </c>
      <c r="Q9" s="22" t="s">
        <v>355</v>
      </c>
      <c r="R9" s="25" t="s">
        <v>356</v>
      </c>
      <c r="S9" s="25" t="s">
        <v>64</v>
      </c>
      <c r="T9" s="25" t="s">
        <v>227</v>
      </c>
      <c r="U9" s="22" t="s">
        <v>33</v>
      </c>
      <c r="V9" s="22" t="s">
        <v>34</v>
      </c>
      <c r="W9" s="22" t="s">
        <v>33</v>
      </c>
      <c r="X9" s="22" t="s">
        <v>34</v>
      </c>
      <c r="Y9" s="57">
        <f t="shared" si="0"/>
        <v>0.921</v>
      </c>
    </row>
    <row r="10" s="1" customFormat="1" spans="1:25">
      <c r="A10" s="20">
        <v>4</v>
      </c>
      <c r="B10" s="23" t="s">
        <v>86</v>
      </c>
      <c r="C10" s="22">
        <v>446</v>
      </c>
      <c r="D10" s="22">
        <v>429</v>
      </c>
      <c r="E10" s="34">
        <v>0.9619</v>
      </c>
      <c r="F10" s="22">
        <v>496</v>
      </c>
      <c r="G10" s="22">
        <v>416</v>
      </c>
      <c r="H10" s="34">
        <v>0.8387</v>
      </c>
      <c r="I10" s="22">
        <v>481</v>
      </c>
      <c r="J10" s="22">
        <v>419</v>
      </c>
      <c r="K10" s="34">
        <v>0.8711</v>
      </c>
      <c r="L10" s="22">
        <v>441</v>
      </c>
      <c r="M10" s="22">
        <v>436</v>
      </c>
      <c r="N10" s="34">
        <v>0.9887</v>
      </c>
      <c r="O10" s="22" t="s">
        <v>87</v>
      </c>
      <c r="P10" s="22" t="s">
        <v>88</v>
      </c>
      <c r="Q10" s="22" t="s">
        <v>89</v>
      </c>
      <c r="R10" s="25" t="s">
        <v>90</v>
      </c>
      <c r="S10" s="25" t="s">
        <v>33</v>
      </c>
      <c r="T10" s="25" t="s">
        <v>34</v>
      </c>
      <c r="U10" s="22" t="s">
        <v>33</v>
      </c>
      <c r="V10" s="22" t="s">
        <v>34</v>
      </c>
      <c r="W10" s="22" t="s">
        <v>33</v>
      </c>
      <c r="X10" s="22" t="s">
        <v>34</v>
      </c>
      <c r="Y10" s="57">
        <f t="shared" si="0"/>
        <v>0.9151</v>
      </c>
    </row>
    <row r="11" s="1" customFormat="1" spans="1:25">
      <c r="A11" s="20">
        <v>5</v>
      </c>
      <c r="B11" s="23" t="s">
        <v>357</v>
      </c>
      <c r="C11" s="22">
        <v>32</v>
      </c>
      <c r="D11" s="22">
        <v>28</v>
      </c>
      <c r="E11" s="34">
        <v>0.875</v>
      </c>
      <c r="F11" s="22">
        <v>39</v>
      </c>
      <c r="G11" s="22">
        <v>35</v>
      </c>
      <c r="H11" s="34">
        <v>0.8974</v>
      </c>
      <c r="I11" s="22">
        <v>34</v>
      </c>
      <c r="J11" s="22">
        <v>31</v>
      </c>
      <c r="K11" s="34">
        <v>0.9118</v>
      </c>
      <c r="L11" s="22">
        <v>37</v>
      </c>
      <c r="M11" s="22">
        <v>36</v>
      </c>
      <c r="N11" s="34">
        <v>0.973</v>
      </c>
      <c r="O11" s="22" t="s">
        <v>358</v>
      </c>
      <c r="P11" s="22" t="s">
        <v>359</v>
      </c>
      <c r="Q11" s="22" t="s">
        <v>168</v>
      </c>
      <c r="R11" s="25" t="s">
        <v>312</v>
      </c>
      <c r="S11" s="25" t="s">
        <v>33</v>
      </c>
      <c r="T11" s="25" t="s">
        <v>34</v>
      </c>
      <c r="U11" s="22" t="s">
        <v>64</v>
      </c>
      <c r="V11" s="22" t="s">
        <v>331</v>
      </c>
      <c r="W11" s="22" t="s">
        <v>64</v>
      </c>
      <c r="X11" s="22" t="s">
        <v>331</v>
      </c>
      <c r="Y11" s="57">
        <f t="shared" si="0"/>
        <v>0.9143</v>
      </c>
    </row>
    <row r="12" s="1" customFormat="1" spans="1:25">
      <c r="A12" s="20">
        <v>6</v>
      </c>
      <c r="B12" s="24" t="s">
        <v>271</v>
      </c>
      <c r="C12" s="22">
        <v>2335</v>
      </c>
      <c r="D12" s="22">
        <v>2266</v>
      </c>
      <c r="E12" s="34">
        <v>0.9704</v>
      </c>
      <c r="F12" s="22">
        <v>2582</v>
      </c>
      <c r="G12" s="22">
        <v>2164</v>
      </c>
      <c r="H12" s="34">
        <v>0.8381</v>
      </c>
      <c r="I12" s="22">
        <v>2610</v>
      </c>
      <c r="J12" s="22">
        <v>2240</v>
      </c>
      <c r="K12" s="34">
        <v>0.8582</v>
      </c>
      <c r="L12" s="22">
        <v>2316</v>
      </c>
      <c r="M12" s="22">
        <v>2274</v>
      </c>
      <c r="N12" s="34">
        <v>0.9819</v>
      </c>
      <c r="O12" s="22" t="s">
        <v>272</v>
      </c>
      <c r="P12" s="22" t="s">
        <v>273</v>
      </c>
      <c r="Q12" s="22" t="s">
        <v>274</v>
      </c>
      <c r="R12" s="25" t="s">
        <v>275</v>
      </c>
      <c r="S12" s="25" t="s">
        <v>77</v>
      </c>
      <c r="T12" s="25" t="s">
        <v>100</v>
      </c>
      <c r="U12" s="22" t="s">
        <v>64</v>
      </c>
      <c r="V12" s="22" t="s">
        <v>100</v>
      </c>
      <c r="W12" s="22" t="s">
        <v>64</v>
      </c>
      <c r="X12" s="22" t="s">
        <v>100</v>
      </c>
      <c r="Y12" s="57">
        <f t="shared" si="0"/>
        <v>0.91215</v>
      </c>
    </row>
    <row r="13" s="1" customFormat="1" ht="14.25" customHeight="1" spans="1:25">
      <c r="A13" s="20">
        <v>7</v>
      </c>
      <c r="B13" s="23" t="s">
        <v>360</v>
      </c>
      <c r="C13" s="22">
        <v>56</v>
      </c>
      <c r="D13" s="22">
        <v>54</v>
      </c>
      <c r="E13" s="34">
        <v>0.9643</v>
      </c>
      <c r="F13" s="22">
        <v>78</v>
      </c>
      <c r="G13" s="22">
        <v>59</v>
      </c>
      <c r="H13" s="34">
        <v>0.7564</v>
      </c>
      <c r="I13" s="22">
        <v>77</v>
      </c>
      <c r="J13" s="22">
        <v>70</v>
      </c>
      <c r="K13" s="34">
        <v>0.9091</v>
      </c>
      <c r="L13" s="22">
        <v>69</v>
      </c>
      <c r="M13" s="22">
        <v>68</v>
      </c>
      <c r="N13" s="34">
        <v>0.9855</v>
      </c>
      <c r="O13" s="22" t="s">
        <v>361</v>
      </c>
      <c r="P13" s="22" t="s">
        <v>362</v>
      </c>
      <c r="Q13" s="22" t="s">
        <v>363</v>
      </c>
      <c r="R13" s="25" t="s">
        <v>191</v>
      </c>
      <c r="S13" s="25" t="s">
        <v>33</v>
      </c>
      <c r="T13" s="25" t="s">
        <v>34</v>
      </c>
      <c r="U13" s="22" t="s">
        <v>33</v>
      </c>
      <c r="V13" s="22" t="s">
        <v>34</v>
      </c>
      <c r="W13" s="22" t="s">
        <v>33</v>
      </c>
      <c r="X13" s="22" t="s">
        <v>34</v>
      </c>
      <c r="Y13" s="57">
        <f t="shared" si="0"/>
        <v>0.903825</v>
      </c>
    </row>
    <row r="14" spans="1:25">
      <c r="A14" s="20">
        <v>8</v>
      </c>
      <c r="B14" s="24" t="s">
        <v>364</v>
      </c>
      <c r="C14" s="22">
        <v>307</v>
      </c>
      <c r="D14" s="22">
        <v>297</v>
      </c>
      <c r="E14" s="34">
        <v>0.9674</v>
      </c>
      <c r="F14" s="22">
        <v>322</v>
      </c>
      <c r="G14" s="22">
        <v>258</v>
      </c>
      <c r="H14" s="34">
        <v>0.8012</v>
      </c>
      <c r="I14" s="22">
        <v>318</v>
      </c>
      <c r="J14" s="22">
        <v>267</v>
      </c>
      <c r="K14" s="34">
        <v>0.8396</v>
      </c>
      <c r="L14" s="22">
        <v>300</v>
      </c>
      <c r="M14" s="22">
        <v>297</v>
      </c>
      <c r="N14" s="34">
        <v>0.99</v>
      </c>
      <c r="O14" s="22" t="s">
        <v>365</v>
      </c>
      <c r="P14" s="22" t="s">
        <v>366</v>
      </c>
      <c r="Q14" s="22" t="s">
        <v>367</v>
      </c>
      <c r="R14" s="25" t="s">
        <v>368</v>
      </c>
      <c r="S14" s="25" t="s">
        <v>33</v>
      </c>
      <c r="T14" s="25" t="s">
        <v>34</v>
      </c>
      <c r="U14" s="22" t="s">
        <v>33</v>
      </c>
      <c r="V14" s="22" t="s">
        <v>34</v>
      </c>
      <c r="W14" s="22" t="s">
        <v>33</v>
      </c>
      <c r="X14" s="22" t="s">
        <v>34</v>
      </c>
      <c r="Y14" s="57">
        <f t="shared" si="0"/>
        <v>0.89955</v>
      </c>
    </row>
    <row r="15" s="1" customFormat="1" spans="1:25">
      <c r="A15" s="20">
        <v>9</v>
      </c>
      <c r="B15" s="23" t="s">
        <v>96</v>
      </c>
      <c r="C15" s="22">
        <v>100</v>
      </c>
      <c r="D15" s="22">
        <v>97</v>
      </c>
      <c r="E15" s="34">
        <v>0.97</v>
      </c>
      <c r="F15" s="22">
        <v>100</v>
      </c>
      <c r="G15" s="22">
        <v>76</v>
      </c>
      <c r="H15" s="34">
        <v>0.76</v>
      </c>
      <c r="I15" s="22">
        <v>92</v>
      </c>
      <c r="J15" s="22">
        <v>80</v>
      </c>
      <c r="K15" s="34">
        <v>0.8696</v>
      </c>
      <c r="L15" s="22">
        <v>93</v>
      </c>
      <c r="M15" s="22">
        <v>90</v>
      </c>
      <c r="N15" s="34">
        <v>0.9677</v>
      </c>
      <c r="O15" s="22" t="s">
        <v>97</v>
      </c>
      <c r="P15" s="22" t="s">
        <v>54</v>
      </c>
      <c r="Q15" s="22" t="s">
        <v>98</v>
      </c>
      <c r="R15" s="25" t="s">
        <v>99</v>
      </c>
      <c r="S15" s="25" t="s">
        <v>35</v>
      </c>
      <c r="T15" s="25" t="s">
        <v>100</v>
      </c>
      <c r="U15" s="22" t="s">
        <v>33</v>
      </c>
      <c r="V15" s="22" t="s">
        <v>34</v>
      </c>
      <c r="W15" s="22" t="s">
        <v>33</v>
      </c>
      <c r="X15" s="22" t="s">
        <v>34</v>
      </c>
      <c r="Y15" s="57">
        <f t="shared" si="0"/>
        <v>0.891825</v>
      </c>
    </row>
    <row r="16" spans="1:25">
      <c r="A16" s="20">
        <v>10</v>
      </c>
      <c r="B16" s="23" t="s">
        <v>37</v>
      </c>
      <c r="C16" s="22">
        <v>175</v>
      </c>
      <c r="D16" s="22">
        <v>169</v>
      </c>
      <c r="E16" s="34">
        <v>0.9657</v>
      </c>
      <c r="F16" s="22">
        <v>198</v>
      </c>
      <c r="G16" s="22">
        <v>158</v>
      </c>
      <c r="H16" s="34">
        <v>0.798</v>
      </c>
      <c r="I16" s="22">
        <v>185</v>
      </c>
      <c r="J16" s="22">
        <v>143</v>
      </c>
      <c r="K16" s="34">
        <v>0.773</v>
      </c>
      <c r="L16" s="22">
        <v>168</v>
      </c>
      <c r="M16" s="22">
        <v>167</v>
      </c>
      <c r="N16" s="34">
        <v>0.994</v>
      </c>
      <c r="O16" s="22" t="s">
        <v>38</v>
      </c>
      <c r="P16" s="22" t="s">
        <v>39</v>
      </c>
      <c r="Q16" s="22" t="s">
        <v>40</v>
      </c>
      <c r="R16" s="25" t="s">
        <v>41</v>
      </c>
      <c r="S16" s="25" t="s">
        <v>35</v>
      </c>
      <c r="T16" s="25" t="s">
        <v>42</v>
      </c>
      <c r="U16" s="22" t="s">
        <v>33</v>
      </c>
      <c r="V16" s="22" t="s">
        <v>34</v>
      </c>
      <c r="W16" s="22" t="s">
        <v>33</v>
      </c>
      <c r="X16" s="22" t="s">
        <v>34</v>
      </c>
      <c r="Y16" s="57">
        <f t="shared" si="0"/>
        <v>0.882675</v>
      </c>
    </row>
    <row r="17" s="1" customFormat="1" spans="1:25">
      <c r="A17" s="20">
        <v>11</v>
      </c>
      <c r="B17" s="23" t="s">
        <v>70</v>
      </c>
      <c r="C17" s="22">
        <v>51</v>
      </c>
      <c r="D17" s="22">
        <v>49</v>
      </c>
      <c r="E17" s="34">
        <v>0.9608</v>
      </c>
      <c r="F17" s="22">
        <v>68</v>
      </c>
      <c r="G17" s="22">
        <v>52</v>
      </c>
      <c r="H17" s="34">
        <v>0.7647</v>
      </c>
      <c r="I17" s="22">
        <v>68</v>
      </c>
      <c r="J17" s="22">
        <v>56</v>
      </c>
      <c r="K17" s="34">
        <v>0.8235</v>
      </c>
      <c r="L17" s="22">
        <v>49</v>
      </c>
      <c r="M17" s="22">
        <v>48</v>
      </c>
      <c r="N17" s="34">
        <v>0.9796</v>
      </c>
      <c r="O17" s="22" t="s">
        <v>71</v>
      </c>
      <c r="P17" s="22" t="s">
        <v>72</v>
      </c>
      <c r="Q17" s="22" t="s">
        <v>73</v>
      </c>
      <c r="R17" s="25" t="s">
        <v>74</v>
      </c>
      <c r="S17" s="25" t="s">
        <v>33</v>
      </c>
      <c r="T17" s="25" t="s">
        <v>34</v>
      </c>
      <c r="U17" s="22" t="s">
        <v>33</v>
      </c>
      <c r="V17" s="22" t="s">
        <v>34</v>
      </c>
      <c r="W17" s="22" t="s">
        <v>33</v>
      </c>
      <c r="X17" s="22" t="s">
        <v>34</v>
      </c>
      <c r="Y17" s="57">
        <f t="shared" si="0"/>
        <v>0.88215</v>
      </c>
    </row>
    <row r="18" s="1" customFormat="1" spans="1:25">
      <c r="A18" s="20">
        <v>12</v>
      </c>
      <c r="B18" s="23" t="s">
        <v>292</v>
      </c>
      <c r="C18" s="22">
        <v>4</v>
      </c>
      <c r="D18" s="22">
        <v>3</v>
      </c>
      <c r="E18" s="34">
        <v>0.75</v>
      </c>
      <c r="F18" s="22">
        <v>4</v>
      </c>
      <c r="G18" s="22">
        <v>4</v>
      </c>
      <c r="H18" s="33">
        <v>1</v>
      </c>
      <c r="I18" s="22">
        <v>4</v>
      </c>
      <c r="J18" s="22">
        <v>3</v>
      </c>
      <c r="K18" s="34">
        <v>0.75</v>
      </c>
      <c r="L18" s="22">
        <v>4</v>
      </c>
      <c r="M18" s="22">
        <v>4</v>
      </c>
      <c r="N18" s="33">
        <v>1</v>
      </c>
      <c r="O18" s="22" t="s">
        <v>293</v>
      </c>
      <c r="P18" s="22" t="s">
        <v>55</v>
      </c>
      <c r="Q18" s="22" t="s">
        <v>242</v>
      </c>
      <c r="R18" s="25" t="s">
        <v>294</v>
      </c>
      <c r="S18" s="25" t="s">
        <v>33</v>
      </c>
      <c r="T18" s="25" t="s">
        <v>34</v>
      </c>
      <c r="U18" s="22" t="s">
        <v>33</v>
      </c>
      <c r="V18" s="22" t="s">
        <v>34</v>
      </c>
      <c r="W18" s="22" t="s">
        <v>33</v>
      </c>
      <c r="X18" s="22" t="s">
        <v>34</v>
      </c>
      <c r="Y18" s="57">
        <f t="shared" si="0"/>
        <v>0.875</v>
      </c>
    </row>
    <row r="19" s="1" customFormat="1" ht="14.25" customHeight="1" spans="1:25">
      <c r="A19" s="20">
        <v>13</v>
      </c>
      <c r="B19" s="23" t="s">
        <v>369</v>
      </c>
      <c r="C19" s="22">
        <v>393</v>
      </c>
      <c r="D19" s="22">
        <v>371</v>
      </c>
      <c r="E19" s="34">
        <v>0.944</v>
      </c>
      <c r="F19" s="22">
        <v>527</v>
      </c>
      <c r="G19" s="22">
        <v>393</v>
      </c>
      <c r="H19" s="34">
        <v>0.7457</v>
      </c>
      <c r="I19" s="22">
        <v>493</v>
      </c>
      <c r="J19" s="22">
        <v>408</v>
      </c>
      <c r="K19" s="34">
        <v>0.8276</v>
      </c>
      <c r="L19" s="22">
        <v>410</v>
      </c>
      <c r="M19" s="22">
        <v>400</v>
      </c>
      <c r="N19" s="34">
        <v>0.9756</v>
      </c>
      <c r="O19" s="22" t="s">
        <v>370</v>
      </c>
      <c r="P19" s="22" t="s">
        <v>371</v>
      </c>
      <c r="Q19" s="22" t="s">
        <v>372</v>
      </c>
      <c r="R19" s="25" t="s">
        <v>373</v>
      </c>
      <c r="S19" s="25" t="s">
        <v>77</v>
      </c>
      <c r="T19" s="25" t="s">
        <v>36</v>
      </c>
      <c r="U19" s="22" t="s">
        <v>33</v>
      </c>
      <c r="V19" s="22" t="s">
        <v>34</v>
      </c>
      <c r="W19" s="22" t="s">
        <v>33</v>
      </c>
      <c r="X19" s="22" t="s">
        <v>34</v>
      </c>
      <c r="Y19" s="57">
        <f t="shared" si="0"/>
        <v>0.873225</v>
      </c>
    </row>
    <row r="20" s="1" customFormat="1" spans="1:25">
      <c r="A20" s="20">
        <v>14</v>
      </c>
      <c r="B20" s="23" t="s">
        <v>300</v>
      </c>
      <c r="C20" s="22">
        <v>134</v>
      </c>
      <c r="D20" s="22">
        <v>130</v>
      </c>
      <c r="E20" s="34">
        <v>0.9701</v>
      </c>
      <c r="F20" s="22">
        <v>151</v>
      </c>
      <c r="G20" s="22">
        <v>123</v>
      </c>
      <c r="H20" s="34">
        <v>0.8146</v>
      </c>
      <c r="I20" s="22">
        <v>159</v>
      </c>
      <c r="J20" s="22">
        <v>116</v>
      </c>
      <c r="K20" s="34">
        <v>0.7296</v>
      </c>
      <c r="L20" s="22">
        <v>136</v>
      </c>
      <c r="M20" s="22">
        <v>129</v>
      </c>
      <c r="N20" s="34">
        <v>0.9485</v>
      </c>
      <c r="O20" s="22" t="s">
        <v>301</v>
      </c>
      <c r="P20" s="22" t="s">
        <v>302</v>
      </c>
      <c r="Q20" s="22" t="s">
        <v>303</v>
      </c>
      <c r="R20" s="25" t="s">
        <v>304</v>
      </c>
      <c r="S20" s="25" t="s">
        <v>33</v>
      </c>
      <c r="T20" s="25" t="s">
        <v>34</v>
      </c>
      <c r="U20" s="22" t="s">
        <v>33</v>
      </c>
      <c r="V20" s="22" t="s">
        <v>34</v>
      </c>
      <c r="W20" s="22" t="s">
        <v>33</v>
      </c>
      <c r="X20" s="22" t="s">
        <v>34</v>
      </c>
      <c r="Y20" s="57">
        <f t="shared" si="0"/>
        <v>0.8657</v>
      </c>
    </row>
    <row r="21" spans="1:25">
      <c r="A21" s="20">
        <v>15</v>
      </c>
      <c r="B21" s="23" t="s">
        <v>287</v>
      </c>
      <c r="C21" s="25">
        <v>42</v>
      </c>
      <c r="D21" s="25">
        <v>38</v>
      </c>
      <c r="E21" s="34">
        <v>0.9048</v>
      </c>
      <c r="F21" s="25">
        <v>50</v>
      </c>
      <c r="G21" s="25">
        <v>39</v>
      </c>
      <c r="H21" s="34">
        <v>0.78</v>
      </c>
      <c r="I21" s="25">
        <v>43</v>
      </c>
      <c r="J21" s="25">
        <v>36</v>
      </c>
      <c r="K21" s="34">
        <v>0.8372</v>
      </c>
      <c r="L21" s="25">
        <v>39</v>
      </c>
      <c r="M21" s="25">
        <v>36</v>
      </c>
      <c r="N21" s="34">
        <v>0.9231</v>
      </c>
      <c r="O21" s="22" t="s">
        <v>288</v>
      </c>
      <c r="P21" s="22" t="s">
        <v>289</v>
      </c>
      <c r="Q21" s="22" t="s">
        <v>290</v>
      </c>
      <c r="R21" s="25" t="s">
        <v>291</v>
      </c>
      <c r="S21" s="25" t="s">
        <v>33</v>
      </c>
      <c r="T21" s="25" t="s">
        <v>34</v>
      </c>
      <c r="U21" s="22" t="s">
        <v>33</v>
      </c>
      <c r="V21" s="22" t="s">
        <v>34</v>
      </c>
      <c r="W21" s="22" t="s">
        <v>33</v>
      </c>
      <c r="X21" s="22" t="s">
        <v>34</v>
      </c>
      <c r="Y21" s="57">
        <f t="shared" si="0"/>
        <v>0.861275</v>
      </c>
    </row>
    <row r="22" spans="1:25">
      <c r="A22" s="20">
        <v>16</v>
      </c>
      <c r="B22" s="23" t="s">
        <v>374</v>
      </c>
      <c r="C22" s="22">
        <v>127</v>
      </c>
      <c r="D22" s="22">
        <v>125</v>
      </c>
      <c r="E22" s="34">
        <v>0.9843</v>
      </c>
      <c r="F22" s="22">
        <v>199</v>
      </c>
      <c r="G22" s="22">
        <v>136</v>
      </c>
      <c r="H22" s="34">
        <v>0.6834</v>
      </c>
      <c r="I22" s="22">
        <v>183</v>
      </c>
      <c r="J22" s="22">
        <v>128</v>
      </c>
      <c r="K22" s="34">
        <v>0.6995</v>
      </c>
      <c r="L22" s="22">
        <v>135</v>
      </c>
      <c r="M22" s="22">
        <v>133</v>
      </c>
      <c r="N22" s="34">
        <v>0.9852</v>
      </c>
      <c r="O22" s="22" t="s">
        <v>375</v>
      </c>
      <c r="P22" s="22" t="s">
        <v>366</v>
      </c>
      <c r="Q22" s="22" t="s">
        <v>315</v>
      </c>
      <c r="R22" s="25" t="s">
        <v>376</v>
      </c>
      <c r="S22" s="25" t="s">
        <v>33</v>
      </c>
      <c r="T22" s="25" t="s">
        <v>34</v>
      </c>
      <c r="U22" s="22" t="s">
        <v>33</v>
      </c>
      <c r="V22" s="22" t="s">
        <v>34</v>
      </c>
      <c r="W22" s="22" t="s">
        <v>33</v>
      </c>
      <c r="X22" s="22" t="s">
        <v>34</v>
      </c>
      <c r="Y22" s="57">
        <f t="shared" si="0"/>
        <v>0.8381</v>
      </c>
    </row>
    <row r="23" s="1" customFormat="1" spans="1:25">
      <c r="A23" s="20">
        <v>17</v>
      </c>
      <c r="B23" s="24" t="s">
        <v>377</v>
      </c>
      <c r="C23" s="22">
        <v>157</v>
      </c>
      <c r="D23" s="22">
        <v>150</v>
      </c>
      <c r="E23" s="34">
        <v>0.9554</v>
      </c>
      <c r="F23" s="22">
        <v>198</v>
      </c>
      <c r="G23" s="22">
        <v>136</v>
      </c>
      <c r="H23" s="34">
        <v>0.6869</v>
      </c>
      <c r="I23" s="22">
        <v>206</v>
      </c>
      <c r="J23" s="22">
        <v>146</v>
      </c>
      <c r="K23" s="34">
        <v>0.7087</v>
      </c>
      <c r="L23" s="22">
        <v>151</v>
      </c>
      <c r="M23" s="22">
        <v>147</v>
      </c>
      <c r="N23" s="34">
        <v>0.9735</v>
      </c>
      <c r="O23" s="22" t="s">
        <v>378</v>
      </c>
      <c r="P23" s="22" t="s">
        <v>379</v>
      </c>
      <c r="Q23" s="22" t="s">
        <v>380</v>
      </c>
      <c r="R23" s="25" t="s">
        <v>381</v>
      </c>
      <c r="S23" s="25" t="s">
        <v>35</v>
      </c>
      <c r="T23" s="25" t="s">
        <v>42</v>
      </c>
      <c r="U23" s="22" t="s">
        <v>33</v>
      </c>
      <c r="V23" s="22" t="s">
        <v>34</v>
      </c>
      <c r="W23" s="22" t="s">
        <v>33</v>
      </c>
      <c r="X23" s="22" t="s">
        <v>34</v>
      </c>
      <c r="Y23" s="57">
        <f t="shared" si="0"/>
        <v>0.831125</v>
      </c>
    </row>
    <row r="24" s="1" customFormat="1" spans="1:25">
      <c r="A24" s="20">
        <v>18</v>
      </c>
      <c r="B24" s="23" t="s">
        <v>59</v>
      </c>
      <c r="C24" s="22">
        <v>79</v>
      </c>
      <c r="D24" s="22">
        <v>75</v>
      </c>
      <c r="E24" s="34">
        <v>0.9494</v>
      </c>
      <c r="F24" s="22">
        <v>98</v>
      </c>
      <c r="G24" s="22">
        <v>67</v>
      </c>
      <c r="H24" s="34">
        <v>0.6837</v>
      </c>
      <c r="I24" s="22">
        <v>81</v>
      </c>
      <c r="J24" s="22">
        <v>53</v>
      </c>
      <c r="K24" s="34">
        <v>0.6543</v>
      </c>
      <c r="L24" s="22">
        <v>76</v>
      </c>
      <c r="M24" s="22">
        <v>75</v>
      </c>
      <c r="N24" s="34">
        <v>0.9868</v>
      </c>
      <c r="O24" s="22" t="s">
        <v>60</v>
      </c>
      <c r="P24" s="22" t="s">
        <v>61</v>
      </c>
      <c r="Q24" s="22" t="s">
        <v>62</v>
      </c>
      <c r="R24" s="25" t="s">
        <v>63</v>
      </c>
      <c r="S24" s="25" t="s">
        <v>33</v>
      </c>
      <c r="T24" s="25" t="s">
        <v>34</v>
      </c>
      <c r="U24" s="22" t="s">
        <v>64</v>
      </c>
      <c r="V24" s="22" t="s">
        <v>42</v>
      </c>
      <c r="W24" s="22" t="s">
        <v>35</v>
      </c>
      <c r="X24" s="22" t="s">
        <v>36</v>
      </c>
      <c r="Y24" s="57">
        <f t="shared" si="0"/>
        <v>0.81855</v>
      </c>
    </row>
    <row r="25" s="1" customFormat="1" ht="12.75" customHeight="1" spans="1:25">
      <c r="A25" s="20">
        <v>19</v>
      </c>
      <c r="B25" s="23" t="s">
        <v>203</v>
      </c>
      <c r="C25" s="22">
        <v>60</v>
      </c>
      <c r="D25" s="22">
        <v>55</v>
      </c>
      <c r="E25" s="34">
        <v>0.9167</v>
      </c>
      <c r="F25" s="22">
        <v>83</v>
      </c>
      <c r="G25" s="22">
        <v>53</v>
      </c>
      <c r="H25" s="34">
        <v>0.6386</v>
      </c>
      <c r="I25" s="22">
        <v>85</v>
      </c>
      <c r="J25" s="22">
        <v>55</v>
      </c>
      <c r="K25" s="34">
        <v>0.6471</v>
      </c>
      <c r="L25" s="22">
        <v>59</v>
      </c>
      <c r="M25" s="22">
        <v>57</v>
      </c>
      <c r="N25" s="34">
        <v>0.9661</v>
      </c>
      <c r="O25" s="22" t="s">
        <v>204</v>
      </c>
      <c r="P25" s="22" t="s">
        <v>205</v>
      </c>
      <c r="Q25" s="22" t="s">
        <v>206</v>
      </c>
      <c r="R25" s="25" t="s">
        <v>207</v>
      </c>
      <c r="S25" s="25" t="s">
        <v>33</v>
      </c>
      <c r="T25" s="25" t="s">
        <v>34</v>
      </c>
      <c r="U25" s="22" t="s">
        <v>35</v>
      </c>
      <c r="V25" s="22" t="s">
        <v>36</v>
      </c>
      <c r="W25" s="22" t="s">
        <v>35</v>
      </c>
      <c r="X25" s="22" t="s">
        <v>36</v>
      </c>
      <c r="Y25" s="57">
        <f t="shared" si="0"/>
        <v>0.792125</v>
      </c>
    </row>
    <row r="26" s="1" customFormat="1" spans="1:25">
      <c r="A26" s="20">
        <v>20</v>
      </c>
      <c r="B26" s="23" t="s">
        <v>135</v>
      </c>
      <c r="C26" s="22">
        <v>35</v>
      </c>
      <c r="D26" s="22">
        <v>32</v>
      </c>
      <c r="E26" s="34">
        <v>0.9143</v>
      </c>
      <c r="F26" s="22">
        <v>49</v>
      </c>
      <c r="G26" s="22">
        <v>30</v>
      </c>
      <c r="H26" s="34">
        <v>0.6122</v>
      </c>
      <c r="I26" s="22">
        <v>47</v>
      </c>
      <c r="J26" s="22">
        <v>26</v>
      </c>
      <c r="K26" s="34">
        <v>0.5532</v>
      </c>
      <c r="L26" s="22">
        <v>35</v>
      </c>
      <c r="M26" s="22">
        <v>34</v>
      </c>
      <c r="N26" s="34">
        <v>0.9714</v>
      </c>
      <c r="O26" s="22" t="s">
        <v>136</v>
      </c>
      <c r="P26" s="22" t="s">
        <v>137</v>
      </c>
      <c r="Q26" s="22" t="s">
        <v>138</v>
      </c>
      <c r="R26" s="25" t="s">
        <v>139</v>
      </c>
      <c r="S26" s="25" t="s">
        <v>33</v>
      </c>
      <c r="T26" s="25" t="s">
        <v>34</v>
      </c>
      <c r="U26" s="22" t="s">
        <v>33</v>
      </c>
      <c r="V26" s="22" t="s">
        <v>34</v>
      </c>
      <c r="W26" s="22" t="s">
        <v>33</v>
      </c>
      <c r="X26" s="22" t="s">
        <v>34</v>
      </c>
      <c r="Y26" s="57">
        <f t="shared" si="0"/>
        <v>0.762775</v>
      </c>
    </row>
    <row r="27" s="1" customFormat="1" spans="1:25">
      <c r="A27" s="20">
        <v>21</v>
      </c>
      <c r="B27" s="24" t="s">
        <v>130</v>
      </c>
      <c r="C27" s="22">
        <v>2</v>
      </c>
      <c r="D27" s="22">
        <v>2</v>
      </c>
      <c r="E27" s="33">
        <v>1</v>
      </c>
      <c r="F27" s="22">
        <v>8</v>
      </c>
      <c r="G27" s="22">
        <v>5</v>
      </c>
      <c r="H27" s="34">
        <v>0.625</v>
      </c>
      <c r="I27" s="22">
        <v>6</v>
      </c>
      <c r="J27" s="22">
        <v>2</v>
      </c>
      <c r="K27" s="34">
        <v>0.3333</v>
      </c>
      <c r="L27" s="22">
        <v>2</v>
      </c>
      <c r="M27" s="22">
        <v>2</v>
      </c>
      <c r="N27" s="33">
        <v>1</v>
      </c>
      <c r="O27" s="22" t="s">
        <v>131</v>
      </c>
      <c r="P27" s="22" t="s">
        <v>132</v>
      </c>
      <c r="Q27" s="22" t="s">
        <v>133</v>
      </c>
      <c r="R27" s="25" t="s">
        <v>134</v>
      </c>
      <c r="S27" s="25" t="s">
        <v>33</v>
      </c>
      <c r="T27" s="25" t="s">
        <v>34</v>
      </c>
      <c r="U27" s="22" t="s">
        <v>33</v>
      </c>
      <c r="V27" s="22" t="s">
        <v>34</v>
      </c>
      <c r="W27" s="22" t="s">
        <v>33</v>
      </c>
      <c r="X27" s="22" t="s">
        <v>34</v>
      </c>
      <c r="Y27" s="57">
        <f t="shared" si="0"/>
        <v>0.739575</v>
      </c>
    </row>
    <row r="28" s="2" customFormat="1" spans="1:25">
      <c r="A28" s="20">
        <v>22</v>
      </c>
      <c r="B28" s="23" t="s">
        <v>157</v>
      </c>
      <c r="C28" s="25">
        <v>19</v>
      </c>
      <c r="D28" s="25">
        <v>18</v>
      </c>
      <c r="E28" s="34">
        <v>0.9474</v>
      </c>
      <c r="F28" s="25">
        <v>21</v>
      </c>
      <c r="G28" s="25">
        <v>14</v>
      </c>
      <c r="H28" s="34">
        <v>0.6667</v>
      </c>
      <c r="I28" s="25">
        <v>24</v>
      </c>
      <c r="J28" s="25">
        <v>10</v>
      </c>
      <c r="K28" s="34">
        <v>0.4167</v>
      </c>
      <c r="L28" s="25">
        <v>17</v>
      </c>
      <c r="M28" s="25">
        <v>15</v>
      </c>
      <c r="N28" s="34">
        <v>0.8824</v>
      </c>
      <c r="O28" s="22" t="s">
        <v>158</v>
      </c>
      <c r="P28" s="22" t="s">
        <v>159</v>
      </c>
      <c r="Q28" s="22" t="s">
        <v>160</v>
      </c>
      <c r="R28" s="25" t="s">
        <v>161</v>
      </c>
      <c r="S28" s="25" t="s">
        <v>33</v>
      </c>
      <c r="T28" s="25" t="s">
        <v>34</v>
      </c>
      <c r="U28" s="22" t="s">
        <v>33</v>
      </c>
      <c r="V28" s="22" t="s">
        <v>34</v>
      </c>
      <c r="W28" s="22" t="s">
        <v>33</v>
      </c>
      <c r="X28" s="22" t="s">
        <v>34</v>
      </c>
      <c r="Y28" s="57">
        <f t="shared" si="0"/>
        <v>0.7283</v>
      </c>
    </row>
    <row r="29" s="1" customFormat="1" spans="1:25">
      <c r="A29" s="20">
        <v>23</v>
      </c>
      <c r="B29" s="23" t="s">
        <v>249</v>
      </c>
      <c r="C29" s="22">
        <v>31</v>
      </c>
      <c r="D29" s="22">
        <v>29</v>
      </c>
      <c r="E29" s="34">
        <v>0.9355</v>
      </c>
      <c r="F29" s="22">
        <v>58</v>
      </c>
      <c r="G29" s="22">
        <v>21</v>
      </c>
      <c r="H29" s="34">
        <v>0.3621</v>
      </c>
      <c r="I29" s="22">
        <v>56</v>
      </c>
      <c r="J29" s="22">
        <v>29</v>
      </c>
      <c r="K29" s="34">
        <v>0.5179</v>
      </c>
      <c r="L29" s="22">
        <v>28</v>
      </c>
      <c r="M29" s="22">
        <v>28</v>
      </c>
      <c r="N29" s="33">
        <v>1</v>
      </c>
      <c r="O29" s="22" t="s">
        <v>250</v>
      </c>
      <c r="P29" s="22" t="s">
        <v>142</v>
      </c>
      <c r="Q29" s="22" t="s">
        <v>251</v>
      </c>
      <c r="R29" s="25" t="s">
        <v>252</v>
      </c>
      <c r="S29" s="25" t="s">
        <v>33</v>
      </c>
      <c r="T29" s="25" t="s">
        <v>34</v>
      </c>
      <c r="U29" s="22" t="s">
        <v>33</v>
      </c>
      <c r="V29" s="22" t="s">
        <v>34</v>
      </c>
      <c r="W29" s="22" t="s">
        <v>33</v>
      </c>
      <c r="X29" s="22" t="s">
        <v>34</v>
      </c>
      <c r="Y29" s="57">
        <f t="shared" si="0"/>
        <v>0.703875</v>
      </c>
    </row>
    <row r="30" s="1" customFormat="1" spans="1:25">
      <c r="A30" s="26" t="s">
        <v>318</v>
      </c>
      <c r="B30" s="24" t="s">
        <v>101</v>
      </c>
      <c r="C30" s="71" t="s">
        <v>333</v>
      </c>
      <c r="D30" s="71" t="s">
        <v>333</v>
      </c>
      <c r="E30" s="71" t="s">
        <v>333</v>
      </c>
      <c r="F30" s="71" t="s">
        <v>333</v>
      </c>
      <c r="G30" s="71" t="s">
        <v>333</v>
      </c>
      <c r="H30" s="71" t="s">
        <v>333</v>
      </c>
      <c r="I30" s="71" t="s">
        <v>333</v>
      </c>
      <c r="J30" s="71" t="s">
        <v>333</v>
      </c>
      <c r="K30" s="71" t="s">
        <v>333</v>
      </c>
      <c r="L30" s="22">
        <v>1</v>
      </c>
      <c r="M30" s="22">
        <v>1</v>
      </c>
      <c r="N30" s="33">
        <v>1</v>
      </c>
      <c r="O30" s="22" t="s">
        <v>102</v>
      </c>
      <c r="P30" s="22" t="s">
        <v>103</v>
      </c>
      <c r="Q30" s="22" t="s">
        <v>104</v>
      </c>
      <c r="R30" s="25" t="s">
        <v>105</v>
      </c>
      <c r="S30" s="25" t="s">
        <v>33</v>
      </c>
      <c r="T30" s="25" t="s">
        <v>34</v>
      </c>
      <c r="U30" s="22" t="s">
        <v>33</v>
      </c>
      <c r="V30" s="22" t="s">
        <v>34</v>
      </c>
      <c r="W30" s="22" t="s">
        <v>33</v>
      </c>
      <c r="X30" s="22" t="s">
        <v>34</v>
      </c>
      <c r="Y30" s="57">
        <f t="shared" si="0"/>
        <v>0.25</v>
      </c>
    </row>
    <row r="31" s="3" customFormat="1" spans="1:26">
      <c r="A31" s="26" t="s">
        <v>318</v>
      </c>
      <c r="B31" s="23" t="s">
        <v>382</v>
      </c>
      <c r="C31" s="71" t="s">
        <v>333</v>
      </c>
      <c r="D31" s="71" t="s">
        <v>333</v>
      </c>
      <c r="E31" s="71" t="s">
        <v>333</v>
      </c>
      <c r="F31" s="22">
        <v>2</v>
      </c>
      <c r="G31" s="22">
        <v>1</v>
      </c>
      <c r="H31" s="33">
        <v>0.5</v>
      </c>
      <c r="I31" s="22">
        <v>2</v>
      </c>
      <c r="J31" s="22">
        <v>0</v>
      </c>
      <c r="K31" s="33">
        <v>0</v>
      </c>
      <c r="L31" s="71" t="s">
        <v>333</v>
      </c>
      <c r="M31" s="71" t="s">
        <v>333</v>
      </c>
      <c r="N31" s="71" t="s">
        <v>333</v>
      </c>
      <c r="O31" s="22" t="s">
        <v>383</v>
      </c>
      <c r="P31" s="22" t="s">
        <v>77</v>
      </c>
      <c r="Q31" s="22" t="s">
        <v>384</v>
      </c>
      <c r="R31" s="25" t="s">
        <v>385</v>
      </c>
      <c r="S31" s="25" t="s">
        <v>33</v>
      </c>
      <c r="T31" s="25" t="s">
        <v>34</v>
      </c>
      <c r="U31" s="22" t="s">
        <v>33</v>
      </c>
      <c r="V31" s="22" t="s">
        <v>34</v>
      </c>
      <c r="W31" s="22" t="s">
        <v>33</v>
      </c>
      <c r="X31" s="22" t="s">
        <v>34</v>
      </c>
      <c r="Y31" s="57">
        <f t="shared" si="0"/>
        <v>0.125</v>
      </c>
      <c r="Z31" s="6"/>
    </row>
    <row r="32" s="2" customFormat="1" spans="1:25">
      <c r="A32" s="27" t="s">
        <v>345</v>
      </c>
      <c r="B32" s="27"/>
      <c r="C32" s="20">
        <f t="shared" ref="C32:G32" si="1">SUM(C7:C31)</f>
        <v>5527</v>
      </c>
      <c r="D32" s="20">
        <f t="shared" si="1"/>
        <v>5320</v>
      </c>
      <c r="E32" s="34">
        <f>SUM(E7:E31)/23</f>
        <v>0.943656521739131</v>
      </c>
      <c r="F32" s="20">
        <f t="shared" si="1"/>
        <v>6405</v>
      </c>
      <c r="G32" s="20">
        <f t="shared" si="1"/>
        <v>5151</v>
      </c>
      <c r="H32" s="34">
        <f>SUM(H7:H31)/24</f>
        <v>0.742795833333333</v>
      </c>
      <c r="I32" s="20">
        <f t="shared" ref="I32:M32" si="2">SUM(I7:I31)</f>
        <v>6258</v>
      </c>
      <c r="J32" s="20">
        <f t="shared" si="2"/>
        <v>5240</v>
      </c>
      <c r="K32" s="34">
        <f>SUM(K7:K31)/24</f>
        <v>0.720433333333333</v>
      </c>
      <c r="L32" s="20">
        <f t="shared" si="2"/>
        <v>5510</v>
      </c>
      <c r="M32" s="20">
        <f t="shared" si="2"/>
        <v>5397</v>
      </c>
      <c r="N32" s="34">
        <f>SUM(N7:N31)/24</f>
        <v>0.9752875</v>
      </c>
      <c r="O32" s="26"/>
      <c r="P32" s="26"/>
      <c r="Q32" s="46"/>
      <c r="R32" s="47"/>
      <c r="S32" s="47"/>
      <c r="T32" s="47"/>
      <c r="U32" s="46"/>
      <c r="V32" s="52"/>
      <c r="W32" s="52"/>
      <c r="X32" s="52"/>
      <c r="Y32" s="57">
        <f>SUM(Y7:Y29)/23</f>
        <v>0.855744565217391</v>
      </c>
    </row>
    <row r="33" s="2" customFormat="1" spans="1:25">
      <c r="A33" s="28"/>
      <c r="B33" s="28"/>
      <c r="C33" s="29"/>
      <c r="D33" s="29"/>
      <c r="E33" s="35"/>
      <c r="F33" s="29"/>
      <c r="G33" s="29"/>
      <c r="H33" s="35"/>
      <c r="I33" s="29"/>
      <c r="J33" s="29"/>
      <c r="K33" s="35"/>
      <c r="L33" s="29"/>
      <c r="M33" s="29"/>
      <c r="N33" s="35"/>
      <c r="O33" s="42"/>
      <c r="P33" s="42"/>
      <c r="Q33" s="48"/>
      <c r="R33" s="49"/>
      <c r="S33" s="49"/>
      <c r="T33" s="49"/>
      <c r="U33" s="48"/>
      <c r="V33" s="53"/>
      <c r="W33" s="53"/>
      <c r="X33" s="53"/>
      <c r="Y33" s="58"/>
    </row>
    <row r="34" s="1" customFormat="1" spans="1:25">
      <c r="A34" s="4"/>
      <c r="B34" s="4"/>
      <c r="C34" s="4"/>
      <c r="D34" s="5"/>
      <c r="E34" s="6"/>
      <c r="F34" s="4"/>
      <c r="G34" s="5"/>
      <c r="H34" s="6"/>
      <c r="I34" s="4"/>
      <c r="J34" s="4"/>
      <c r="K34" s="6"/>
      <c r="L34" s="4"/>
      <c r="M34" s="4"/>
      <c r="N34" s="6"/>
      <c r="O34" s="4"/>
      <c r="P34" s="4"/>
      <c r="Q34" s="4"/>
      <c r="R34" s="6"/>
      <c r="S34" s="6"/>
      <c r="T34" s="6"/>
      <c r="U34" s="4"/>
      <c r="V34" s="7"/>
      <c r="W34" s="7"/>
      <c r="X34" s="7"/>
      <c r="Y34" s="7"/>
    </row>
  </sheetData>
  <mergeCells count="23">
    <mergeCell ref="A1:Y1"/>
    <mergeCell ref="A2:Y2"/>
    <mergeCell ref="A3:Y3"/>
    <mergeCell ref="C4:E4"/>
    <mergeCell ref="F4:H4"/>
    <mergeCell ref="I4:N4"/>
    <mergeCell ref="O4:X4"/>
    <mergeCell ref="I5:K5"/>
    <mergeCell ref="L5:N5"/>
    <mergeCell ref="Q5:T5"/>
    <mergeCell ref="U5:X5"/>
    <mergeCell ref="A32:B32"/>
    <mergeCell ref="A4:A6"/>
    <mergeCell ref="B4:B6"/>
    <mergeCell ref="C5:C6"/>
    <mergeCell ref="D5:D6"/>
    <mergeCell ref="E5:E6"/>
    <mergeCell ref="F5:F6"/>
    <mergeCell ref="G5:G6"/>
    <mergeCell ref="H5:H6"/>
    <mergeCell ref="O5:O6"/>
    <mergeCell ref="P5:P6"/>
    <mergeCell ref="Y4:Y6"/>
  </mergeCells>
  <conditionalFormatting sqref="B7:B31">
    <cfRule type="duplicateValues" dxfId="0" priority="1"/>
  </conditionalFormatting>
  <pageMargins left="0.699912516150888" right="0.699912516150888" top="0.74990626395218" bottom="0.74990626395218" header="0.299962510274151" footer="0.2999625102741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汽车类</vt:lpstr>
      <vt:lpstr>摩托车类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greatwall</cp:lastModifiedBy>
  <cp:revision>0</cp:revision>
  <dcterms:created xsi:type="dcterms:W3CDTF">2006-09-16T16:00:00Z</dcterms:created>
  <dcterms:modified xsi:type="dcterms:W3CDTF">2026-07-06T09:42:51Z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DBBFEF87E7794949BE0A8DCD16BF7CB9</vt:lpwstr>
  </property>
  <property fmtid="{D5CDD505-2E9C-101B-9397-08002B2CF9AE}" pid="3" name="KSOProductBuildVer">
    <vt:lpwstr>2052-11.8.2.10681</vt:lpwstr>
  </property>
</Properties>
</file>