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/>
  </bookViews>
  <sheets>
    <sheet name="汽车类" sheetId="1" r:id="rId1"/>
    <sheet name="摩托车类" sheetId="2" r:id="rId2"/>
  </sheets>
  <definedNames>
    <definedName name="_xlnm._FilterDatabase" localSheetId="1" hidden="1">摩托车类!#REF!</definedName>
    <definedName name="_xlnm._FilterDatabase" localSheetId="0" hidden="1">汽车类!$A$30:$Y$33</definedName>
  </definedNames>
  <calcPr calcId="144525"/>
</workbook>
</file>

<file path=xl/sharedStrings.xml><?xml version="1.0" encoding="utf-8"?>
<sst xmlns="http://schemas.openxmlformats.org/spreadsheetml/2006/main" count="1134" uniqueCount="383">
  <si>
    <t>2026年7月江门市驾驶培训机构考试合格率、三年内驾龄驾驶人交通违法率及交通肇事率统计表</t>
  </si>
  <si>
    <t>统计单位：江门市公安局交通管理局车辆管理所</t>
  </si>
  <si>
    <r>
      <rPr>
        <sz val="12"/>
        <rFont val="宋体"/>
        <charset val="134"/>
      </rPr>
      <t>起止时间：2026-6-21~2026-7-20 统计车型:</t>
    </r>
    <r>
      <rPr>
        <b/>
        <sz val="12"/>
        <rFont val="宋体"/>
        <charset val="134"/>
      </rPr>
      <t>汽车类</t>
    </r>
  </si>
  <si>
    <t>培训质量综合排名</t>
  </si>
  <si>
    <t>驾校名称</t>
  </si>
  <si>
    <t>科目一</t>
  </si>
  <si>
    <t>科目二</t>
  </si>
  <si>
    <t>科目三</t>
  </si>
  <si>
    <t>三年驾龄驾驶人交通违法和事故</t>
  </si>
  <si>
    <t>平均      合格率</t>
  </si>
  <si>
    <t>考试
人数</t>
  </si>
  <si>
    <t>合格
人数</t>
  </si>
  <si>
    <t>合格率</t>
  </si>
  <si>
    <t>实际道路考试</t>
  </si>
  <si>
    <t>安全文明驾驶</t>
  </si>
  <si>
    <t>人数</t>
  </si>
  <si>
    <t>本月新增人数</t>
  </si>
  <si>
    <t>违法</t>
  </si>
  <si>
    <t>事故</t>
  </si>
  <si>
    <t/>
  </si>
  <si>
    <t>违法
人数</t>
  </si>
  <si>
    <t>违法率</t>
  </si>
  <si>
    <t>严重
违法人数</t>
  </si>
  <si>
    <t>严重
违法率</t>
  </si>
  <si>
    <t>事故
人数</t>
  </si>
  <si>
    <t>事故率</t>
  </si>
  <si>
    <t>严重
事故人数</t>
  </si>
  <si>
    <t>严重
事故率</t>
  </si>
  <si>
    <t>江门市骏马附三驾校</t>
  </si>
  <si>
    <t>5649</t>
  </si>
  <si>
    <t>171</t>
  </si>
  <si>
    <t>219</t>
  </si>
  <si>
    <t>3.88%</t>
  </si>
  <si>
    <t>1</t>
  </si>
  <si>
    <t>0.02%</t>
  </si>
  <si>
    <t>0</t>
  </si>
  <si>
    <t>0.0%</t>
  </si>
  <si>
    <t>速锐驾校</t>
  </si>
  <si>
    <t>5531</t>
  </si>
  <si>
    <t>184</t>
  </si>
  <si>
    <t>193</t>
  </si>
  <si>
    <t>3.49%</t>
  </si>
  <si>
    <t>速飞驾校</t>
  </si>
  <si>
    <t>1343</t>
  </si>
  <si>
    <t>68</t>
  </si>
  <si>
    <t>45</t>
  </si>
  <si>
    <t>3.35%</t>
  </si>
  <si>
    <t>粤兴驾校</t>
  </si>
  <si>
    <t>3146</t>
  </si>
  <si>
    <t>183</t>
  </si>
  <si>
    <t>84</t>
  </si>
  <si>
    <t>2.67%</t>
  </si>
  <si>
    <t>0.03%</t>
  </si>
  <si>
    <t>速锐附一驾校</t>
  </si>
  <si>
    <t>279</t>
  </si>
  <si>
    <t>60</t>
  </si>
  <si>
    <t>4</t>
  </si>
  <si>
    <t>1.43%</t>
  </si>
  <si>
    <t>骏马附二驾校</t>
  </si>
  <si>
    <t>3145</t>
  </si>
  <si>
    <t>267</t>
  </si>
  <si>
    <t>116</t>
  </si>
  <si>
    <t>3.69%</t>
  </si>
  <si>
    <t>汽运驾校</t>
  </si>
  <si>
    <t>1094</t>
  </si>
  <si>
    <t>25</t>
  </si>
  <si>
    <t>2.29%</t>
  </si>
  <si>
    <t>江海柏慕驾校</t>
  </si>
  <si>
    <t>2409</t>
  </si>
  <si>
    <t>120</t>
  </si>
  <si>
    <t>54</t>
  </si>
  <si>
    <t>2.24%</t>
  </si>
  <si>
    <t>树人驾校</t>
  </si>
  <si>
    <t>1623</t>
  </si>
  <si>
    <t>33</t>
  </si>
  <si>
    <t>3.33%</t>
  </si>
  <si>
    <t>0.06%</t>
  </si>
  <si>
    <t>安顺康驾校</t>
  </si>
  <si>
    <t>1733</t>
  </si>
  <si>
    <t>109</t>
  </si>
  <si>
    <t>59</t>
  </si>
  <si>
    <t>3.4%</t>
  </si>
  <si>
    <t>恩诚驾校</t>
  </si>
  <si>
    <t>6543</t>
  </si>
  <si>
    <t>604</t>
  </si>
  <si>
    <t>190</t>
  </si>
  <si>
    <t>2.9%</t>
  </si>
  <si>
    <t>鹏达驾校</t>
  </si>
  <si>
    <t>12341</t>
  </si>
  <si>
    <t>157</t>
  </si>
  <si>
    <t>413</t>
  </si>
  <si>
    <t>0.01%</t>
  </si>
  <si>
    <t>明辉驾校</t>
  </si>
  <si>
    <t>2396</t>
  </si>
  <si>
    <t>2.25%</t>
  </si>
  <si>
    <t>富成驾校</t>
  </si>
  <si>
    <t>1770</t>
  </si>
  <si>
    <t>127</t>
  </si>
  <si>
    <t>48</t>
  </si>
  <si>
    <t>2.71%</t>
  </si>
  <si>
    <t>开平瀚东驾校</t>
  </si>
  <si>
    <t>1903</t>
  </si>
  <si>
    <t>110</t>
  </si>
  <si>
    <t>2.52%</t>
  </si>
  <si>
    <t>融顺驾校</t>
  </si>
  <si>
    <t>11483</t>
  </si>
  <si>
    <t>217</t>
  </si>
  <si>
    <t>376</t>
  </si>
  <si>
    <t>3.27%</t>
  </si>
  <si>
    <t>3</t>
  </si>
  <si>
    <t>鸿顺驾校</t>
  </si>
  <si>
    <t>4134</t>
  </si>
  <si>
    <t>202</t>
  </si>
  <si>
    <t>142</t>
  </si>
  <si>
    <t>3.43%</t>
  </si>
  <si>
    <t>鹤山小军驾校</t>
  </si>
  <si>
    <t>8058</t>
  </si>
  <si>
    <t>215</t>
  </si>
  <si>
    <t>249</t>
  </si>
  <si>
    <t>3.09%</t>
  </si>
  <si>
    <t>天成驾校</t>
  </si>
  <si>
    <t>2993</t>
  </si>
  <si>
    <t>70</t>
  </si>
  <si>
    <t>66</t>
  </si>
  <si>
    <t>2.21%</t>
  </si>
  <si>
    <t>驶来客驾校</t>
  </si>
  <si>
    <t>2834</t>
  </si>
  <si>
    <t>40</t>
  </si>
  <si>
    <t>80</t>
  </si>
  <si>
    <t>2.82%</t>
  </si>
  <si>
    <t>0.04%</t>
  </si>
  <si>
    <t>天耀驾校</t>
  </si>
  <si>
    <t>4184</t>
  </si>
  <si>
    <t>44</t>
  </si>
  <si>
    <t>100</t>
  </si>
  <si>
    <t>2.39%</t>
  </si>
  <si>
    <t>问鼎驾校</t>
  </si>
  <si>
    <t>773</t>
  </si>
  <si>
    <t>51</t>
  </si>
  <si>
    <t>29</t>
  </si>
  <si>
    <t>3.75%</t>
  </si>
  <si>
    <t>0.13%</t>
  </si>
  <si>
    <t>粤顺驾校</t>
  </si>
  <si>
    <t>2239</t>
  </si>
  <si>
    <t>52</t>
  </si>
  <si>
    <t>81</t>
  </si>
  <si>
    <t>3.62%</t>
  </si>
  <si>
    <t>技通驾校</t>
  </si>
  <si>
    <t>3645</t>
  </si>
  <si>
    <t>86</t>
  </si>
  <si>
    <t>134</t>
  </si>
  <si>
    <t>3.68%</t>
  </si>
  <si>
    <t>永坚驾校</t>
  </si>
  <si>
    <t>2048</t>
  </si>
  <si>
    <t>58</t>
  </si>
  <si>
    <t>2.83%</t>
  </si>
  <si>
    <t>东富驾校</t>
  </si>
  <si>
    <t>2023</t>
  </si>
  <si>
    <t>79</t>
  </si>
  <si>
    <t>38</t>
  </si>
  <si>
    <t>1.88%</t>
  </si>
  <si>
    <t>东达驾校</t>
  </si>
  <si>
    <t>1185</t>
  </si>
  <si>
    <t>41</t>
  </si>
  <si>
    <t>3.46%</t>
  </si>
  <si>
    <t>新会粤兴驾校</t>
  </si>
  <si>
    <t>2018</t>
  </si>
  <si>
    <t>88</t>
  </si>
  <si>
    <t>95</t>
  </si>
  <si>
    <t>4.71%</t>
  </si>
  <si>
    <t>0.05%</t>
  </si>
  <si>
    <t>江门瀚东驾校</t>
  </si>
  <si>
    <t>1606</t>
  </si>
  <si>
    <t>105</t>
  </si>
  <si>
    <t>2.74%</t>
  </si>
  <si>
    <t>台山昌马驾校</t>
  </si>
  <si>
    <t>2500</t>
  </si>
  <si>
    <t>107</t>
  </si>
  <si>
    <t>4.28%</t>
  </si>
  <si>
    <t>一航驾校</t>
  </si>
  <si>
    <t>3126</t>
  </si>
  <si>
    <t>74</t>
  </si>
  <si>
    <t>96</t>
  </si>
  <si>
    <t>3.07%</t>
  </si>
  <si>
    <t>江海捷宏一品驾校</t>
  </si>
  <si>
    <t>3463</t>
  </si>
  <si>
    <t>220</t>
  </si>
  <si>
    <t>99</t>
  </si>
  <si>
    <t>2.86%</t>
  </si>
  <si>
    <t>平石驾校</t>
  </si>
  <si>
    <t>2641</t>
  </si>
  <si>
    <t>73</t>
  </si>
  <si>
    <t>61</t>
  </si>
  <si>
    <t>2.31%</t>
  </si>
  <si>
    <t>恒大驾校</t>
  </si>
  <si>
    <t>27419</t>
  </si>
  <si>
    <t>1820</t>
  </si>
  <si>
    <t>1205</t>
  </si>
  <si>
    <t>4.39%</t>
  </si>
  <si>
    <t>2</t>
  </si>
  <si>
    <t>江海瀚东驾校</t>
  </si>
  <si>
    <t>1710</t>
  </si>
  <si>
    <t>57</t>
  </si>
  <si>
    <t>2.4%</t>
  </si>
  <si>
    <t>东诚驾校</t>
  </si>
  <si>
    <t>1924</t>
  </si>
  <si>
    <t>67</t>
  </si>
  <si>
    <t>50</t>
  </si>
  <si>
    <t>2.6%</t>
  </si>
  <si>
    <t>方向驾校</t>
  </si>
  <si>
    <t>1312</t>
  </si>
  <si>
    <t>53</t>
  </si>
  <si>
    <t>46</t>
  </si>
  <si>
    <t>3.51%</t>
  </si>
  <si>
    <t>开平宏安驾校</t>
  </si>
  <si>
    <t>8863</t>
  </si>
  <si>
    <t>253</t>
  </si>
  <si>
    <t>2.85%</t>
  </si>
  <si>
    <t>富美驾校</t>
  </si>
  <si>
    <t>4816</t>
  </si>
  <si>
    <t>154</t>
  </si>
  <si>
    <t>2.49%</t>
  </si>
  <si>
    <t>驾易达驾校</t>
  </si>
  <si>
    <t>2576</t>
  </si>
  <si>
    <t>111</t>
  </si>
  <si>
    <t>富宁驾校</t>
  </si>
  <si>
    <t>5022</t>
  </si>
  <si>
    <t>147</t>
  </si>
  <si>
    <t>136</t>
  </si>
  <si>
    <t>捷宏一品驾校</t>
  </si>
  <si>
    <t>2671</t>
  </si>
  <si>
    <t>47</t>
  </si>
  <si>
    <t>1.76%</t>
  </si>
  <si>
    <t>为民驾校</t>
  </si>
  <si>
    <t>10358</t>
  </si>
  <si>
    <t>62</t>
  </si>
  <si>
    <t>281</t>
  </si>
  <si>
    <t>利德驾校</t>
  </si>
  <si>
    <t>3360</t>
  </si>
  <si>
    <t>97</t>
  </si>
  <si>
    <t>2.89%</t>
  </si>
  <si>
    <t>东江驾校</t>
  </si>
  <si>
    <t>4828</t>
  </si>
  <si>
    <t>161</t>
  </si>
  <si>
    <t>江农驾校</t>
  </si>
  <si>
    <t>2332</t>
  </si>
  <si>
    <t>2.92%</t>
  </si>
  <si>
    <t>骏鑫驾校</t>
  </si>
  <si>
    <t>2817</t>
  </si>
  <si>
    <t>91</t>
  </si>
  <si>
    <t>78</t>
  </si>
  <si>
    <t>2.77%</t>
  </si>
  <si>
    <t>宝成驾校</t>
  </si>
  <si>
    <t>3092</t>
  </si>
  <si>
    <t>德诚驾校</t>
  </si>
  <si>
    <t>5006</t>
  </si>
  <si>
    <t>172</t>
  </si>
  <si>
    <t>164</t>
  </si>
  <si>
    <t>3.28%</t>
  </si>
  <si>
    <t>银丰驾校</t>
  </si>
  <si>
    <t>9225</t>
  </si>
  <si>
    <t>335</t>
  </si>
  <si>
    <t>3.63%</t>
  </si>
  <si>
    <t>台山瀚东驾校</t>
  </si>
  <si>
    <t>1534</t>
  </si>
  <si>
    <t>65</t>
  </si>
  <si>
    <t>4.24%</t>
  </si>
  <si>
    <t>安达驾校</t>
  </si>
  <si>
    <t>3046</t>
  </si>
  <si>
    <t>89</t>
  </si>
  <si>
    <t>133</t>
  </si>
  <si>
    <t>4.37%</t>
  </si>
  <si>
    <t>江都驾校</t>
  </si>
  <si>
    <t>8111</t>
  </si>
  <si>
    <t>181</t>
  </si>
  <si>
    <t>216</t>
  </si>
  <si>
    <t>2.66%</t>
  </si>
  <si>
    <t>润丰驾校</t>
  </si>
  <si>
    <t>2634</t>
  </si>
  <si>
    <t>114</t>
  </si>
  <si>
    <t>106</t>
  </si>
  <si>
    <t>4.02%</t>
  </si>
  <si>
    <t>翔鸿驾校</t>
  </si>
  <si>
    <t>1240</t>
  </si>
  <si>
    <t>35</t>
  </si>
  <si>
    <t>新会瀚东驾校</t>
  </si>
  <si>
    <t>1617</t>
  </si>
  <si>
    <t>2.78%</t>
  </si>
  <si>
    <t>天坤驾校</t>
  </si>
  <si>
    <t>3089</t>
  </si>
  <si>
    <t>85</t>
  </si>
  <si>
    <t>2.75%</t>
  </si>
  <si>
    <t>一庆驾校</t>
  </si>
  <si>
    <t>3442</t>
  </si>
  <si>
    <t>126</t>
  </si>
  <si>
    <t>3.66%</t>
  </si>
  <si>
    <t>新会富美驾校</t>
  </si>
  <si>
    <t>4463</t>
  </si>
  <si>
    <t>驾易通驾校</t>
  </si>
  <si>
    <t>1852</t>
  </si>
  <si>
    <t>3.94%</t>
  </si>
  <si>
    <t>骏骞驾校</t>
  </si>
  <si>
    <t>3626</t>
  </si>
  <si>
    <t>87</t>
  </si>
  <si>
    <t>232</t>
  </si>
  <si>
    <t>6.4%</t>
  </si>
  <si>
    <t>海政驾校</t>
  </si>
  <si>
    <t>531</t>
  </si>
  <si>
    <t>5</t>
  </si>
  <si>
    <t>15</t>
  </si>
  <si>
    <t>不排名</t>
  </si>
  <si>
    <t>新宁驾校</t>
  </si>
  <si>
    <t>361</t>
  </si>
  <si>
    <t>20</t>
  </si>
  <si>
    <t>5.54%</t>
  </si>
  <si>
    <t>大众驾校</t>
  </si>
  <si>
    <t>2449</t>
  </si>
  <si>
    <t>12</t>
  </si>
  <si>
    <t>150</t>
  </si>
  <si>
    <t>6.12%</t>
  </si>
  <si>
    <t>0.08%</t>
  </si>
  <si>
    <t>诚信驾校</t>
  </si>
  <si>
    <t>2223</t>
  </si>
  <si>
    <t>11</t>
  </si>
  <si>
    <t>4.27%</t>
  </si>
  <si>
    <t>骏马驾校</t>
  </si>
  <si>
    <t>1413</t>
  </si>
  <si>
    <t>49</t>
  </si>
  <si>
    <t>3.47%</t>
  </si>
  <si>
    <t>柏慕驾校</t>
  </si>
  <si>
    <t>--</t>
  </si>
  <si>
    <t>547</t>
  </si>
  <si>
    <t>8</t>
  </si>
  <si>
    <t>1.46%</t>
  </si>
  <si>
    <t>江城驾校</t>
  </si>
  <si>
    <t>26</t>
  </si>
  <si>
    <t>11.54%</t>
  </si>
  <si>
    <t>一新驾校</t>
  </si>
  <si>
    <t>联合驾校</t>
  </si>
  <si>
    <t>合计及平均合格率</t>
  </si>
  <si>
    <r>
      <rPr>
        <sz val="12"/>
        <rFont val="宋体"/>
        <charset val="134"/>
      </rPr>
      <t>起止时间：2026-6-21~2026-7-20 统计车型:</t>
    </r>
    <r>
      <rPr>
        <b/>
        <sz val="12"/>
        <rFont val="宋体"/>
        <charset val="134"/>
      </rPr>
      <t>摩托车类</t>
    </r>
  </si>
  <si>
    <t>志越驾校</t>
  </si>
  <si>
    <t>2065</t>
  </si>
  <si>
    <t>37</t>
  </si>
  <si>
    <t>77</t>
  </si>
  <si>
    <t>3.73%</t>
  </si>
  <si>
    <t>浩集交通</t>
  </si>
  <si>
    <t>459</t>
  </si>
  <si>
    <t>261</t>
  </si>
  <si>
    <t>19</t>
  </si>
  <si>
    <t>4.14%</t>
  </si>
  <si>
    <t>0.22%</t>
  </si>
  <si>
    <t>恩骏驾校</t>
  </si>
  <si>
    <t>3558</t>
  </si>
  <si>
    <t>158</t>
  </si>
  <si>
    <t>4.44%</t>
  </si>
  <si>
    <t>隆正驾校</t>
  </si>
  <si>
    <t>8641</t>
  </si>
  <si>
    <t>732</t>
  </si>
  <si>
    <t>368</t>
  </si>
  <si>
    <t>4.26%</t>
  </si>
  <si>
    <t>台山顺安驾校</t>
  </si>
  <si>
    <t>10133</t>
  </si>
  <si>
    <t>395</t>
  </si>
  <si>
    <t>448</t>
  </si>
  <si>
    <t>4.42%</t>
  </si>
  <si>
    <t>纵横驾校</t>
  </si>
  <si>
    <t>1028</t>
  </si>
  <si>
    <t>108</t>
  </si>
  <si>
    <t>5.16%</t>
  </si>
  <si>
    <t>海成驾校</t>
  </si>
  <si>
    <t>3613</t>
  </si>
  <si>
    <t>64</t>
  </si>
  <si>
    <t>102</t>
  </si>
  <si>
    <t>江海鸿顺驾校</t>
  </si>
  <si>
    <t>3166</t>
  </si>
  <si>
    <t>122</t>
  </si>
  <si>
    <t>143</t>
  </si>
  <si>
    <t>4.52%</t>
  </si>
  <si>
    <t>台山松山驾校</t>
  </si>
  <si>
    <t>919</t>
  </si>
  <si>
    <t>24</t>
  </si>
  <si>
    <t>2.61%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</si>
</sst>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6">
    <font>
      <sz val="11"/>
      <color rgb="FF00000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2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0"/>
      <color rgb="FF000000"/>
      <name val="Tahoma"/>
      <charset val="134"/>
    </font>
    <font>
      <sz val="10"/>
      <name val="Arial"/>
      <charset val="134"/>
    </font>
    <font>
      <sz val="10"/>
      <name val="宋体"/>
      <charset val="134"/>
    </font>
    <font>
      <b/>
      <sz val="9"/>
      <name val="宋体"/>
      <charset val="134"/>
    </font>
    <font>
      <b/>
      <sz val="11"/>
      <color rgb="FF000000"/>
      <name val="宋体"/>
      <charset val="134"/>
    </font>
    <font>
      <b/>
      <sz val="10"/>
      <name val="Arial"/>
      <charset val="134"/>
    </font>
    <font>
      <sz val="10"/>
      <color rgb="FF000000"/>
      <name val="宋体"/>
      <charset val="134"/>
    </font>
    <font>
      <sz val="10"/>
      <color theme="1"/>
      <name val="Tahoma"/>
      <charset val="134"/>
    </font>
    <font>
      <sz val="10"/>
      <name val="Tahoma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/>
    <xf numFmtId="0" fontId="16" fillId="1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9" fontId="0" fillId="0" borderId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7" fillId="23" borderId="20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15" fillId="27" borderId="0" applyNumberFormat="0" applyBorder="0" applyAlignment="0" applyProtection="0">
      <alignment vertical="center"/>
    </xf>
    <xf numFmtId="0" fontId="33" fillId="32" borderId="20" applyNumberFormat="0" applyAlignment="0" applyProtection="0">
      <alignment vertical="center"/>
    </xf>
    <xf numFmtId="0" fontId="34" fillId="23" borderId="22" applyNumberFormat="0" applyAlignment="0" applyProtection="0">
      <alignment vertical="center"/>
    </xf>
    <xf numFmtId="0" fontId="32" fillId="31" borderId="21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7" fillId="0" borderId="0"/>
    <xf numFmtId="0" fontId="15" fillId="12" borderId="0" applyNumberFormat="0" applyBorder="0" applyAlignment="0" applyProtection="0">
      <alignment vertical="center"/>
    </xf>
    <xf numFmtId="0" fontId="20" fillId="10" borderId="15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0" fontId="15" fillId="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</cellStyleXfs>
  <cellXfs count="83">
    <xf numFmtId="0" fontId="0" fillId="0" borderId="0" xfId="0" applyAlignment="1"/>
    <xf numFmtId="0" fontId="0" fillId="0" borderId="0" xfId="48" applyFill="1" applyBorder="1" applyAlignment="1">
      <alignment vertical="center"/>
    </xf>
    <xf numFmtId="0" fontId="1" fillId="0" borderId="0" xfId="48" applyFont="1" applyFill="1" applyBorder="1" applyAlignment="1">
      <alignment vertical="center"/>
    </xf>
    <xf numFmtId="0" fontId="0" fillId="0" borderId="0" xfId="48" applyFill="1" applyAlignment="1">
      <alignment vertical="center"/>
    </xf>
    <xf numFmtId="176" fontId="0" fillId="0" borderId="0" xfId="48" applyNumberFormat="1" applyFill="1" applyAlignment="1">
      <alignment vertical="center"/>
    </xf>
    <xf numFmtId="10" fontId="0" fillId="0" borderId="0" xfId="11" applyNumberFormat="1" applyFill="1">
      <alignment vertical="center"/>
    </xf>
    <xf numFmtId="10" fontId="0" fillId="0" borderId="0" xfId="11" applyNumberFormat="1" applyFill="1" applyAlignment="1">
      <alignment vertical="center"/>
    </xf>
    <xf numFmtId="0" fontId="2" fillId="0" borderId="0" xfId="29" applyFont="1" applyFill="1" applyAlignment="1">
      <alignment horizontal="center" vertical="center"/>
    </xf>
    <xf numFmtId="0" fontId="3" fillId="0" borderId="0" xfId="29" applyFont="1" applyFill="1" applyAlignment="1">
      <alignment horizontal="left" vertical="center"/>
    </xf>
    <xf numFmtId="0" fontId="3" fillId="0" borderId="1" xfId="29" applyFont="1" applyFill="1" applyBorder="1" applyAlignment="1">
      <alignment horizontal="left" vertical="center" wrapText="1"/>
    </xf>
    <xf numFmtId="0" fontId="4" fillId="0" borderId="2" xfId="29" applyFont="1" applyFill="1" applyBorder="1" applyAlignment="1">
      <alignment horizontal="center" vertical="center" wrapText="1"/>
    </xf>
    <xf numFmtId="0" fontId="5" fillId="0" borderId="3" xfId="29" applyFont="1" applyFill="1" applyBorder="1" applyAlignment="1">
      <alignment horizontal="center" vertical="center" wrapText="1"/>
    </xf>
    <xf numFmtId="0" fontId="5" fillId="0" borderId="4" xfId="29" applyFont="1" applyFill="1" applyBorder="1" applyAlignment="1">
      <alignment horizontal="center" vertical="center" wrapText="1"/>
    </xf>
    <xf numFmtId="0" fontId="5" fillId="0" borderId="5" xfId="29" applyFont="1" applyFill="1" applyBorder="1" applyAlignment="1">
      <alignment horizontal="center" vertical="center" wrapText="1"/>
    </xf>
    <xf numFmtId="0" fontId="4" fillId="0" borderId="6" xfId="29" applyFont="1" applyFill="1" applyBorder="1" applyAlignment="1">
      <alignment horizontal="center" vertical="center" wrapText="1"/>
    </xf>
    <xf numFmtId="0" fontId="5" fillId="0" borderId="7" xfId="29" applyFont="1" applyFill="1" applyBorder="1" applyAlignment="1">
      <alignment horizontal="center" vertical="center" wrapText="1"/>
    </xf>
    <xf numFmtId="176" fontId="5" fillId="0" borderId="7" xfId="29" applyNumberFormat="1" applyFont="1" applyFill="1" applyBorder="1" applyAlignment="1">
      <alignment horizontal="center" vertical="center" wrapText="1"/>
    </xf>
    <xf numFmtId="0" fontId="5" fillId="0" borderId="8" xfId="29" applyFont="1" applyFill="1" applyBorder="1" applyAlignment="1">
      <alignment horizontal="center" vertical="center" wrapText="1"/>
    </xf>
    <xf numFmtId="176" fontId="5" fillId="0" borderId="8" xfId="29" applyNumberFormat="1" applyFont="1" applyFill="1" applyBorder="1" applyAlignment="1">
      <alignment horizontal="center" vertical="center" wrapText="1"/>
    </xf>
    <xf numFmtId="0" fontId="6" fillId="0" borderId="3" xfId="48" applyFont="1" applyFill="1" applyBorder="1" applyAlignment="1">
      <alignment horizontal="center" vertical="center" wrapText="1"/>
    </xf>
    <xf numFmtId="0" fontId="7" fillId="0" borderId="9" xfId="36" applyFont="1" applyFill="1" applyBorder="1" applyAlignment="1">
      <alignment horizontal="center" wrapText="1"/>
    </xf>
    <xf numFmtId="0" fontId="6" fillId="0" borderId="3" xfId="48" applyFont="1" applyFill="1" applyBorder="1" applyAlignment="1">
      <alignment horizontal="center" vertical="center"/>
    </xf>
    <xf numFmtId="0" fontId="8" fillId="0" borderId="9" xfId="36" applyFont="1" applyFill="1" applyBorder="1" applyAlignment="1">
      <alignment horizontal="center" wrapText="1"/>
    </xf>
    <xf numFmtId="0" fontId="6" fillId="0" borderId="3" xfId="11" applyNumberFormat="1" applyFont="1" applyFill="1" applyBorder="1" applyAlignment="1">
      <alignment horizontal="center" vertical="center"/>
    </xf>
    <xf numFmtId="0" fontId="8" fillId="0" borderId="9" xfId="36" applyFont="1" applyFill="1" applyBorder="1" applyAlignment="1">
      <alignment horizontal="center" vertical="center" wrapText="1"/>
    </xf>
    <xf numFmtId="0" fontId="9" fillId="0" borderId="3" xfId="29" applyFont="1" applyFill="1" applyBorder="1" applyAlignment="1">
      <alignment horizontal="center" vertical="center" wrapText="1"/>
    </xf>
    <xf numFmtId="0" fontId="9" fillId="0" borderId="0" xfId="29" applyFont="1" applyFill="1" applyBorder="1" applyAlignment="1">
      <alignment horizontal="center" vertical="center" wrapText="1"/>
    </xf>
    <xf numFmtId="0" fontId="6" fillId="0" borderId="0" xfId="48" applyFont="1" applyFill="1" applyBorder="1" applyAlignment="1">
      <alignment horizontal="center" vertical="center" wrapText="1"/>
    </xf>
    <xf numFmtId="0" fontId="5" fillId="0" borderId="10" xfId="29" applyFont="1" applyFill="1" applyBorder="1" applyAlignment="1">
      <alignment horizontal="center" vertical="center" wrapText="1"/>
    </xf>
    <xf numFmtId="10" fontId="10" fillId="0" borderId="7" xfId="11" applyNumberFormat="1" applyFont="1" applyFill="1" applyBorder="1" applyAlignment="1">
      <alignment horizontal="center" vertical="center"/>
    </xf>
    <xf numFmtId="10" fontId="10" fillId="0" borderId="8" xfId="11" applyNumberFormat="1" applyFont="1" applyFill="1" applyBorder="1" applyAlignment="1">
      <alignment horizontal="center" vertical="center"/>
    </xf>
    <xf numFmtId="9" fontId="6" fillId="0" borderId="3" xfId="11" applyFont="1" applyFill="1" applyBorder="1" applyAlignment="1">
      <alignment horizontal="center" vertical="center"/>
    </xf>
    <xf numFmtId="10" fontId="6" fillId="0" borderId="3" xfId="11" applyNumberFormat="1" applyFont="1" applyFill="1" applyBorder="1" applyAlignment="1">
      <alignment horizontal="center" vertical="center"/>
    </xf>
    <xf numFmtId="9" fontId="6" fillId="0" borderId="3" xfId="48" applyNumberFormat="1" applyFont="1" applyFill="1" applyBorder="1" applyAlignment="1">
      <alignment horizontal="center" vertical="center"/>
    </xf>
    <xf numFmtId="10" fontId="6" fillId="0" borderId="3" xfId="48" applyNumberFormat="1" applyFont="1" applyFill="1" applyBorder="1" applyAlignment="1">
      <alignment horizontal="center" vertical="center"/>
    </xf>
    <xf numFmtId="10" fontId="6" fillId="0" borderId="0" xfId="11" applyNumberFormat="1" applyFont="1" applyFill="1" applyBorder="1" applyAlignment="1">
      <alignment horizontal="center" vertical="center"/>
    </xf>
    <xf numFmtId="0" fontId="4" fillId="0" borderId="7" xfId="29" applyFont="1" applyFill="1" applyBorder="1" applyAlignment="1">
      <alignment horizontal="center" vertical="center" wrapText="1"/>
    </xf>
    <xf numFmtId="10" fontId="10" fillId="0" borderId="0" xfId="11" applyNumberFormat="1" applyFont="1" applyFill="1" applyAlignment="1">
      <alignment horizontal="center" vertical="center"/>
    </xf>
    <xf numFmtId="0" fontId="5" fillId="0" borderId="2" xfId="29" applyFont="1" applyFill="1" applyBorder="1" applyAlignment="1">
      <alignment horizontal="center" vertical="center" wrapText="1"/>
    </xf>
    <xf numFmtId="0" fontId="5" fillId="0" borderId="11" xfId="29" applyFont="1" applyFill="1" applyBorder="1" applyAlignment="1">
      <alignment horizontal="center" vertical="center" wrapText="1"/>
    </xf>
    <xf numFmtId="0" fontId="11" fillId="0" borderId="9" xfId="48" applyFont="1" applyBorder="1" applyAlignment="1">
      <alignment horizontal="center" vertical="center" wrapText="1"/>
    </xf>
    <xf numFmtId="0" fontId="5" fillId="0" borderId="12" xfId="29" applyFont="1" applyFill="1" applyBorder="1" applyAlignment="1">
      <alignment horizontal="center" vertical="center" wrapText="1"/>
    </xf>
    <xf numFmtId="0" fontId="12" fillId="0" borderId="3" xfId="48" applyFont="1" applyFill="1" applyBorder="1" applyAlignment="1">
      <alignment horizontal="center" vertical="center" wrapText="1"/>
    </xf>
    <xf numFmtId="0" fontId="12" fillId="0" borderId="0" xfId="48" applyFont="1" applyFill="1" applyBorder="1" applyAlignment="1">
      <alignment horizontal="center" vertical="center" wrapText="1"/>
    </xf>
    <xf numFmtId="10" fontId="10" fillId="0" borderId="3" xfId="11" applyNumberFormat="1" applyFont="1" applyFill="1" applyBorder="1" applyAlignment="1">
      <alignment horizontal="center" vertical="center"/>
    </xf>
    <xf numFmtId="10" fontId="10" fillId="0" borderId="3" xfId="11" applyNumberFormat="1" applyFont="1" applyFill="1" applyBorder="1" applyAlignment="1">
      <alignment horizontal="center" vertical="center" wrapText="1"/>
    </xf>
    <xf numFmtId="0" fontId="12" fillId="0" borderId="3" xfId="48" applyFont="1" applyFill="1" applyBorder="1" applyAlignment="1">
      <alignment horizontal="center" vertical="center"/>
    </xf>
    <xf numFmtId="10" fontId="12" fillId="0" borderId="3" xfId="11" applyNumberFormat="1" applyFont="1" applyFill="1" applyBorder="1">
      <alignment vertical="center"/>
    </xf>
    <xf numFmtId="0" fontId="12" fillId="0" borderId="0" xfId="48" applyFont="1" applyFill="1" applyBorder="1" applyAlignment="1">
      <alignment horizontal="center" vertical="center"/>
    </xf>
    <xf numFmtId="10" fontId="12" fillId="0" borderId="0" xfId="11" applyNumberFormat="1" applyFont="1" applyFill="1" applyBorder="1">
      <alignment vertical="center"/>
    </xf>
    <xf numFmtId="0" fontId="5" fillId="0" borderId="13" xfId="29" applyFont="1" applyFill="1" applyBorder="1" applyAlignment="1">
      <alignment horizontal="center" vertical="center" wrapText="1"/>
    </xf>
    <xf numFmtId="10" fontId="5" fillId="0" borderId="3" xfId="11" applyNumberFormat="1" applyFont="1" applyFill="1" applyBorder="1" applyAlignment="1">
      <alignment horizontal="center" vertical="center" wrapText="1"/>
    </xf>
    <xf numFmtId="10" fontId="12" fillId="0" borderId="3" xfId="11" applyNumberFormat="1" applyFont="1" applyFill="1" applyBorder="1" applyAlignment="1">
      <alignment horizontal="center" vertical="center"/>
    </xf>
    <xf numFmtId="10" fontId="12" fillId="0" borderId="0" xfId="11" applyNumberFormat="1" applyFont="1" applyFill="1" applyBorder="1" applyAlignment="1">
      <alignment horizontal="center" vertical="center"/>
    </xf>
    <xf numFmtId="10" fontId="5" fillId="0" borderId="7" xfId="11" applyNumberFormat="1" applyFont="1" applyFill="1" applyBorder="1" applyAlignment="1">
      <alignment horizontal="center" vertical="center" wrapText="1"/>
    </xf>
    <xf numFmtId="10" fontId="5" fillId="0" borderId="14" xfId="11" applyNumberFormat="1" applyFont="1" applyFill="1" applyBorder="1" applyAlignment="1">
      <alignment horizontal="center" vertical="center" wrapText="1"/>
    </xf>
    <xf numFmtId="10" fontId="5" fillId="0" borderId="8" xfId="11" applyNumberFormat="1" applyFont="1" applyFill="1" applyBorder="1" applyAlignment="1">
      <alignment horizontal="center" vertical="center" wrapText="1"/>
    </xf>
    <xf numFmtId="10" fontId="6" fillId="0" borderId="3" xfId="11" applyNumberFormat="1" applyFont="1" applyFill="1" applyBorder="1" applyAlignment="1">
      <alignment horizontal="center" vertical="center" wrapText="1"/>
    </xf>
    <xf numFmtId="10" fontId="6" fillId="0" borderId="0" xfId="11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/>
    </xf>
    <xf numFmtId="0" fontId="7" fillId="0" borderId="3" xfId="36" applyFont="1" applyFill="1" applyBorder="1" applyAlignment="1">
      <alignment horizontal="center" wrapText="1"/>
    </xf>
    <xf numFmtId="0" fontId="8" fillId="0" borderId="3" xfId="36" applyFont="1" applyFill="1" applyBorder="1" applyAlignment="1">
      <alignment horizontal="center" wrapText="1"/>
    </xf>
    <xf numFmtId="10" fontId="6" fillId="0" borderId="3" xfId="0" applyNumberFormat="1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wrapText="1"/>
    </xf>
    <xf numFmtId="10" fontId="12" fillId="0" borderId="0" xfId="11" applyNumberFormat="1" applyFont="1" applyFill="1">
      <alignment vertical="center"/>
    </xf>
    <xf numFmtId="10" fontId="0" fillId="0" borderId="0" xfId="11" applyNumberFormat="1" applyFill="1" applyAlignment="1">
      <alignment horizontal="center" vertical="center"/>
    </xf>
    <xf numFmtId="10" fontId="12" fillId="0" borderId="0" xfId="0" applyNumberFormat="1" applyFont="1" applyFill="1" applyBorder="1" applyAlignment="1">
      <alignment vertical="center"/>
    </xf>
    <xf numFmtId="0" fontId="12" fillId="0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 quotePrefix="1">
      <alignment horizontal="center" vertical="center"/>
    </xf>
  </cellXfs>
  <cellStyles count="52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常规 6" xfId="2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常规 3" xfId="36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常规 2" xfId="48"/>
    <cellStyle name="60% - 强调文字颜色 2" xfId="49" builtinId="36"/>
    <cellStyle name="40% - 强调文字颜色 2" xfId="50" builtinId="35"/>
    <cellStyle name="强调文字颜色 3" xfId="51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Z79"/>
  <sheetViews>
    <sheetView tabSelected="1" workbookViewId="0">
      <selection activeCell="A1" sqref="A1:Y1"/>
    </sheetView>
  </sheetViews>
  <sheetFormatPr defaultColWidth="9" defaultRowHeight="13.5"/>
  <cols>
    <col min="1" max="1" width="8.375" style="63" customWidth="1"/>
    <col min="2" max="2" width="17.625" style="63" customWidth="1"/>
    <col min="3" max="3" width="7.125" style="63" customWidth="1"/>
    <col min="4" max="4" width="7.125" style="64" customWidth="1"/>
    <col min="5" max="5" width="8.125" style="5" customWidth="1"/>
    <col min="6" max="6" width="7.125" style="63" customWidth="1"/>
    <col min="7" max="7" width="7.125" style="64" customWidth="1"/>
    <col min="8" max="8" width="8.125" style="5" customWidth="1"/>
    <col min="9" max="10" width="7.125" style="63" customWidth="1"/>
    <col min="11" max="11" width="8.125" style="5" customWidth="1"/>
    <col min="12" max="13" width="7.125" style="63" customWidth="1"/>
    <col min="14" max="14" width="8.125" style="5" customWidth="1"/>
    <col min="15" max="15" width="5.75" style="63" customWidth="1"/>
    <col min="16" max="16" width="4.875" style="63" customWidth="1"/>
    <col min="17" max="17" width="5.25" style="63" customWidth="1"/>
    <col min="18" max="18" width="7.625" style="5" customWidth="1"/>
    <col min="19" max="19" width="9.125" style="5" customWidth="1"/>
    <col min="20" max="20" width="7.125" style="5" customWidth="1"/>
    <col min="21" max="21" width="5.625" style="63" customWidth="1"/>
    <col min="22" max="22" width="7.625" style="6" customWidth="1"/>
    <col min="23" max="23" width="9.125" style="6" customWidth="1"/>
    <col min="24" max="24" width="7.125" style="6" customWidth="1"/>
    <col min="25" max="25" width="8.625" style="6" customWidth="1"/>
    <col min="26" max="16384" width="9" style="63"/>
  </cols>
  <sheetData>
    <row r="1" ht="21.75" spans="1: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ht="15.75" spans="1: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ht="15.75" spans="1:25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ht="16.5" customHeight="1" spans="1:25">
      <c r="A4" s="10" t="s">
        <v>3</v>
      </c>
      <c r="B4" s="11" t="s">
        <v>4</v>
      </c>
      <c r="C4" s="12" t="s">
        <v>5</v>
      </c>
      <c r="D4" s="13"/>
      <c r="E4" s="28"/>
      <c r="F4" s="12" t="s">
        <v>6</v>
      </c>
      <c r="G4" s="13"/>
      <c r="H4" s="28"/>
      <c r="I4" s="12" t="s">
        <v>7</v>
      </c>
      <c r="J4" s="13"/>
      <c r="K4" s="13"/>
      <c r="L4" s="13"/>
      <c r="M4" s="13"/>
      <c r="N4" s="28"/>
      <c r="O4" s="38" t="s">
        <v>8</v>
      </c>
      <c r="P4" s="39"/>
      <c r="Q4" s="39"/>
      <c r="R4" s="39"/>
      <c r="S4" s="39"/>
      <c r="T4" s="39"/>
      <c r="U4" s="39"/>
      <c r="V4" s="39"/>
      <c r="W4" s="39"/>
      <c r="X4" s="50"/>
      <c r="Y4" s="54" t="s">
        <v>9</v>
      </c>
    </row>
    <row r="5" customHeight="1" spans="1:25">
      <c r="A5" s="14"/>
      <c r="B5" s="11"/>
      <c r="C5" s="15" t="s">
        <v>10</v>
      </c>
      <c r="D5" s="16" t="s">
        <v>11</v>
      </c>
      <c r="E5" s="29" t="s">
        <v>12</v>
      </c>
      <c r="F5" s="15" t="s">
        <v>10</v>
      </c>
      <c r="G5" s="16" t="s">
        <v>11</v>
      </c>
      <c r="H5" s="29" t="s">
        <v>12</v>
      </c>
      <c r="I5" s="12" t="s">
        <v>13</v>
      </c>
      <c r="J5" s="13"/>
      <c r="K5" s="28"/>
      <c r="L5" s="12" t="s">
        <v>14</v>
      </c>
      <c r="M5" s="13"/>
      <c r="N5" s="28"/>
      <c r="O5" s="38" t="s">
        <v>15</v>
      </c>
      <c r="P5" s="72" t="s">
        <v>16</v>
      </c>
      <c r="Q5" s="11" t="s">
        <v>17</v>
      </c>
      <c r="R5" s="11"/>
      <c r="S5" s="11"/>
      <c r="T5" s="11"/>
      <c r="U5" s="11" t="s">
        <v>18</v>
      </c>
      <c r="V5" s="11"/>
      <c r="W5" s="11"/>
      <c r="X5" s="11"/>
      <c r="Y5" s="55"/>
    </row>
    <row r="6" ht="31.5" customHeight="1" spans="1:25">
      <c r="A6" s="14"/>
      <c r="B6" s="11"/>
      <c r="C6" s="17"/>
      <c r="D6" s="18"/>
      <c r="E6" s="30"/>
      <c r="F6" s="17"/>
      <c r="G6" s="18"/>
      <c r="H6" s="30"/>
      <c r="I6" s="36" t="s">
        <v>10</v>
      </c>
      <c r="J6" s="36" t="s">
        <v>11</v>
      </c>
      <c r="K6" s="37" t="s">
        <v>12</v>
      </c>
      <c r="L6" s="36" t="s">
        <v>10</v>
      </c>
      <c r="M6" s="36" t="s">
        <v>11</v>
      </c>
      <c r="N6" s="37" t="s">
        <v>12</v>
      </c>
      <c r="O6" s="41"/>
      <c r="P6" s="72" t="s">
        <v>19</v>
      </c>
      <c r="Q6" s="11" t="s">
        <v>20</v>
      </c>
      <c r="R6" s="44" t="s">
        <v>21</v>
      </c>
      <c r="S6" s="45" t="s">
        <v>22</v>
      </c>
      <c r="T6" s="45" t="s">
        <v>23</v>
      </c>
      <c r="U6" s="11" t="s">
        <v>24</v>
      </c>
      <c r="V6" s="51" t="s">
        <v>25</v>
      </c>
      <c r="W6" s="45" t="s">
        <v>26</v>
      </c>
      <c r="X6" s="51" t="s">
        <v>27</v>
      </c>
      <c r="Y6" s="56"/>
    </row>
    <row r="7" s="59" customFormat="1" spans="1:26">
      <c r="A7" s="65">
        <v>1</v>
      </c>
      <c r="B7" s="22" t="s">
        <v>28</v>
      </c>
      <c r="C7" s="66">
        <v>357</v>
      </c>
      <c r="D7" s="66">
        <v>342</v>
      </c>
      <c r="E7" s="71">
        <v>0.957983193277311</v>
      </c>
      <c r="F7" s="66">
        <v>243</v>
      </c>
      <c r="G7" s="66">
        <v>194</v>
      </c>
      <c r="H7" s="71">
        <v>0.798353909465021</v>
      </c>
      <c r="I7" s="66">
        <v>224</v>
      </c>
      <c r="J7" s="66">
        <v>200</v>
      </c>
      <c r="K7" s="71">
        <v>0.892857142857143</v>
      </c>
      <c r="L7" s="66">
        <v>225</v>
      </c>
      <c r="M7" s="66">
        <v>213</v>
      </c>
      <c r="N7" s="32">
        <v>0.946666666666667</v>
      </c>
      <c r="O7" s="73" t="s">
        <v>29</v>
      </c>
      <c r="P7" s="73" t="s">
        <v>30</v>
      </c>
      <c r="Q7" s="73" t="s">
        <v>31</v>
      </c>
      <c r="R7" s="73" t="s">
        <v>32</v>
      </c>
      <c r="S7" s="73" t="s">
        <v>33</v>
      </c>
      <c r="T7" s="73" t="s">
        <v>34</v>
      </c>
      <c r="U7" s="73" t="s">
        <v>35</v>
      </c>
      <c r="V7" s="73" t="s">
        <v>36</v>
      </c>
      <c r="W7" s="73" t="s">
        <v>35</v>
      </c>
      <c r="X7" s="73" t="s">
        <v>36</v>
      </c>
      <c r="Y7" s="57">
        <f t="shared" ref="Y7:Y38" si="0">SUM(E7,H7,K7,N7)/4</f>
        <v>0.898965228066535</v>
      </c>
      <c r="Z7" s="5"/>
    </row>
    <row r="8" s="59" customFormat="1" ht="14.25" customHeight="1" spans="1:25">
      <c r="A8" s="65">
        <v>2</v>
      </c>
      <c r="B8" s="20" t="s">
        <v>37</v>
      </c>
      <c r="C8" s="23">
        <v>127</v>
      </c>
      <c r="D8" s="23">
        <v>104</v>
      </c>
      <c r="E8" s="71">
        <v>0.818897637795276</v>
      </c>
      <c r="F8" s="66">
        <v>124</v>
      </c>
      <c r="G8" s="66">
        <v>103</v>
      </c>
      <c r="H8" s="71">
        <v>0.830645161290323</v>
      </c>
      <c r="I8" s="66">
        <v>158</v>
      </c>
      <c r="J8" s="66">
        <v>115</v>
      </c>
      <c r="K8" s="71">
        <v>0.727848101265823</v>
      </c>
      <c r="L8" s="66">
        <v>123</v>
      </c>
      <c r="M8" s="66">
        <v>115</v>
      </c>
      <c r="N8" s="32">
        <v>0.934959349593496</v>
      </c>
      <c r="O8" s="73" t="s">
        <v>38</v>
      </c>
      <c r="P8" s="73" t="s">
        <v>39</v>
      </c>
      <c r="Q8" s="73" t="s">
        <v>40</v>
      </c>
      <c r="R8" s="73" t="s">
        <v>41</v>
      </c>
      <c r="S8" s="73" t="s">
        <v>35</v>
      </c>
      <c r="T8" s="73" t="s">
        <v>36</v>
      </c>
      <c r="U8" s="73" t="s">
        <v>35</v>
      </c>
      <c r="V8" s="73" t="s">
        <v>36</v>
      </c>
      <c r="W8" s="73" t="s">
        <v>35</v>
      </c>
      <c r="X8" s="73" t="s">
        <v>36</v>
      </c>
      <c r="Y8" s="57">
        <f t="shared" si="0"/>
        <v>0.828087562486229</v>
      </c>
    </row>
    <row r="9" spans="1:25">
      <c r="A9" s="65">
        <v>3</v>
      </c>
      <c r="B9" s="20" t="s">
        <v>42</v>
      </c>
      <c r="C9" s="67">
        <v>80</v>
      </c>
      <c r="D9" s="67">
        <v>74</v>
      </c>
      <c r="E9" s="71">
        <v>0.925</v>
      </c>
      <c r="F9" s="66">
        <v>73</v>
      </c>
      <c r="G9" s="66">
        <v>60</v>
      </c>
      <c r="H9" s="71">
        <v>0.821917808219178</v>
      </c>
      <c r="I9" s="66">
        <v>91</v>
      </c>
      <c r="J9" s="66">
        <v>58</v>
      </c>
      <c r="K9" s="71">
        <v>0.637362637362637</v>
      </c>
      <c r="L9" s="66">
        <v>64</v>
      </c>
      <c r="M9" s="66">
        <v>58</v>
      </c>
      <c r="N9" s="32">
        <v>0.90625</v>
      </c>
      <c r="O9" s="73" t="s">
        <v>43</v>
      </c>
      <c r="P9" s="73" t="s">
        <v>44</v>
      </c>
      <c r="Q9" s="73" t="s">
        <v>45</v>
      </c>
      <c r="R9" s="73" t="s">
        <v>46</v>
      </c>
      <c r="S9" s="73" t="s">
        <v>35</v>
      </c>
      <c r="T9" s="73" t="s">
        <v>36</v>
      </c>
      <c r="U9" s="73" t="s">
        <v>35</v>
      </c>
      <c r="V9" s="73" t="s">
        <v>36</v>
      </c>
      <c r="W9" s="73" t="s">
        <v>35</v>
      </c>
      <c r="X9" s="73" t="s">
        <v>36</v>
      </c>
      <c r="Y9" s="57">
        <f t="shared" si="0"/>
        <v>0.822632611395454</v>
      </c>
    </row>
    <row r="10" s="59" customFormat="1" spans="1:25">
      <c r="A10" s="65">
        <v>4</v>
      </c>
      <c r="B10" s="20" t="s">
        <v>47</v>
      </c>
      <c r="C10" s="66">
        <v>106</v>
      </c>
      <c r="D10" s="66">
        <v>92</v>
      </c>
      <c r="E10" s="71">
        <v>0.867924528301887</v>
      </c>
      <c r="F10" s="66">
        <v>128</v>
      </c>
      <c r="G10" s="66">
        <v>105</v>
      </c>
      <c r="H10" s="71">
        <v>0.8203125</v>
      </c>
      <c r="I10" s="66">
        <v>210</v>
      </c>
      <c r="J10" s="66">
        <v>140</v>
      </c>
      <c r="K10" s="71">
        <v>0.666666666666667</v>
      </c>
      <c r="L10" s="66">
        <v>166</v>
      </c>
      <c r="M10" s="66">
        <v>153</v>
      </c>
      <c r="N10" s="32">
        <v>0.921686746987952</v>
      </c>
      <c r="O10" s="73" t="s">
        <v>48</v>
      </c>
      <c r="P10" s="73" t="s">
        <v>49</v>
      </c>
      <c r="Q10" s="73" t="s">
        <v>50</v>
      </c>
      <c r="R10" s="73" t="s">
        <v>51</v>
      </c>
      <c r="S10" s="73" t="s">
        <v>33</v>
      </c>
      <c r="T10" s="73" t="s">
        <v>52</v>
      </c>
      <c r="U10" s="73" t="s">
        <v>35</v>
      </c>
      <c r="V10" s="73" t="s">
        <v>36</v>
      </c>
      <c r="W10" s="73" t="s">
        <v>35</v>
      </c>
      <c r="X10" s="73" t="s">
        <v>36</v>
      </c>
      <c r="Y10" s="57">
        <f t="shared" si="0"/>
        <v>0.819147610489126</v>
      </c>
    </row>
    <row r="11" s="59" customFormat="1" spans="1:25">
      <c r="A11" s="65">
        <v>5</v>
      </c>
      <c r="B11" s="22" t="s">
        <v>53</v>
      </c>
      <c r="C11" s="66">
        <v>93</v>
      </c>
      <c r="D11" s="66">
        <v>74</v>
      </c>
      <c r="E11" s="71">
        <v>0.795698924731183</v>
      </c>
      <c r="F11" s="66">
        <v>79</v>
      </c>
      <c r="G11" s="66">
        <v>65</v>
      </c>
      <c r="H11" s="71">
        <v>0.822784810126582</v>
      </c>
      <c r="I11" s="66">
        <v>85</v>
      </c>
      <c r="J11" s="66">
        <v>58</v>
      </c>
      <c r="K11" s="71">
        <v>0.682352941176471</v>
      </c>
      <c r="L11" s="66">
        <v>56</v>
      </c>
      <c r="M11" s="66">
        <v>54</v>
      </c>
      <c r="N11" s="32">
        <v>0.964285714285714</v>
      </c>
      <c r="O11" s="73" t="s">
        <v>54</v>
      </c>
      <c r="P11" s="73" t="s">
        <v>55</v>
      </c>
      <c r="Q11" s="73" t="s">
        <v>56</v>
      </c>
      <c r="R11" s="73" t="s">
        <v>57</v>
      </c>
      <c r="S11" s="73" t="s">
        <v>35</v>
      </c>
      <c r="T11" s="73" t="s">
        <v>36</v>
      </c>
      <c r="U11" s="73" t="s">
        <v>35</v>
      </c>
      <c r="V11" s="73" t="s">
        <v>36</v>
      </c>
      <c r="W11" s="73" t="s">
        <v>35</v>
      </c>
      <c r="X11" s="73" t="s">
        <v>36</v>
      </c>
      <c r="Y11" s="57">
        <f t="shared" si="0"/>
        <v>0.816280597579988</v>
      </c>
    </row>
    <row r="12" s="59" customFormat="1" ht="14.25" customHeight="1" spans="1:25">
      <c r="A12" s="65">
        <v>6</v>
      </c>
      <c r="B12" s="20" t="s">
        <v>58</v>
      </c>
      <c r="C12" s="66">
        <v>128</v>
      </c>
      <c r="D12" s="66">
        <v>110</v>
      </c>
      <c r="E12" s="71">
        <v>0.859375</v>
      </c>
      <c r="F12" s="66">
        <v>180</v>
      </c>
      <c r="G12" s="66">
        <v>145</v>
      </c>
      <c r="H12" s="71">
        <v>0.805555555555556</v>
      </c>
      <c r="I12" s="66">
        <v>166</v>
      </c>
      <c r="J12" s="66">
        <v>123</v>
      </c>
      <c r="K12" s="71">
        <v>0.740963855421687</v>
      </c>
      <c r="L12" s="66">
        <v>117</v>
      </c>
      <c r="M12" s="66">
        <v>100</v>
      </c>
      <c r="N12" s="32">
        <v>0.854700854700855</v>
      </c>
      <c r="O12" s="73" t="s">
        <v>59</v>
      </c>
      <c r="P12" s="73" t="s">
        <v>60</v>
      </c>
      <c r="Q12" s="73" t="s">
        <v>61</v>
      </c>
      <c r="R12" s="73" t="s">
        <v>62</v>
      </c>
      <c r="S12" s="73" t="s">
        <v>35</v>
      </c>
      <c r="T12" s="73" t="s">
        <v>36</v>
      </c>
      <c r="U12" s="73" t="s">
        <v>35</v>
      </c>
      <c r="V12" s="73" t="s">
        <v>36</v>
      </c>
      <c r="W12" s="73" t="s">
        <v>35</v>
      </c>
      <c r="X12" s="73" t="s">
        <v>36</v>
      </c>
      <c r="Y12" s="57">
        <f t="shared" si="0"/>
        <v>0.815148816419524</v>
      </c>
    </row>
    <row r="13" s="59" customFormat="1" spans="1:25">
      <c r="A13" s="65">
        <v>7</v>
      </c>
      <c r="B13" s="20" t="s">
        <v>63</v>
      </c>
      <c r="C13" s="66">
        <v>50</v>
      </c>
      <c r="D13" s="66">
        <v>45</v>
      </c>
      <c r="E13" s="71">
        <v>0.9</v>
      </c>
      <c r="F13" s="66">
        <v>46</v>
      </c>
      <c r="G13" s="66">
        <v>37</v>
      </c>
      <c r="H13" s="71">
        <v>0.804347826086957</v>
      </c>
      <c r="I13" s="66">
        <v>99</v>
      </c>
      <c r="J13" s="66">
        <v>56</v>
      </c>
      <c r="K13" s="71">
        <v>0.565656565656566</v>
      </c>
      <c r="L13" s="66">
        <v>54</v>
      </c>
      <c r="M13" s="66">
        <v>51</v>
      </c>
      <c r="N13" s="32">
        <v>0.944444444444444</v>
      </c>
      <c r="O13" s="73" t="s">
        <v>64</v>
      </c>
      <c r="P13" s="73" t="s">
        <v>55</v>
      </c>
      <c r="Q13" s="73" t="s">
        <v>65</v>
      </c>
      <c r="R13" s="73" t="s">
        <v>66</v>
      </c>
      <c r="S13" s="73" t="s">
        <v>35</v>
      </c>
      <c r="T13" s="73" t="s">
        <v>36</v>
      </c>
      <c r="U13" s="73" t="s">
        <v>35</v>
      </c>
      <c r="V13" s="73" t="s">
        <v>36</v>
      </c>
      <c r="W13" s="73" t="s">
        <v>35</v>
      </c>
      <c r="X13" s="73" t="s">
        <v>36</v>
      </c>
      <c r="Y13" s="57">
        <f t="shared" si="0"/>
        <v>0.803612209046992</v>
      </c>
    </row>
    <row r="14" spans="1:25">
      <c r="A14" s="65">
        <v>8</v>
      </c>
      <c r="B14" s="20" t="s">
        <v>67</v>
      </c>
      <c r="C14" s="66">
        <v>128</v>
      </c>
      <c r="D14" s="66">
        <v>97</v>
      </c>
      <c r="E14" s="71">
        <v>0.7578125</v>
      </c>
      <c r="F14" s="66">
        <v>120</v>
      </c>
      <c r="G14" s="66">
        <v>97</v>
      </c>
      <c r="H14" s="71">
        <v>0.808333333333333</v>
      </c>
      <c r="I14" s="66">
        <v>177</v>
      </c>
      <c r="J14" s="66">
        <v>117</v>
      </c>
      <c r="K14" s="71">
        <v>0.661016949152542</v>
      </c>
      <c r="L14" s="66">
        <v>124</v>
      </c>
      <c r="M14" s="66">
        <v>113</v>
      </c>
      <c r="N14" s="32">
        <v>0.911290322580645</v>
      </c>
      <c r="O14" s="73" t="s">
        <v>68</v>
      </c>
      <c r="P14" s="73" t="s">
        <v>69</v>
      </c>
      <c r="Q14" s="73" t="s">
        <v>70</v>
      </c>
      <c r="R14" s="73" t="s">
        <v>71</v>
      </c>
      <c r="S14" s="73" t="s">
        <v>35</v>
      </c>
      <c r="T14" s="73" t="s">
        <v>36</v>
      </c>
      <c r="U14" s="73" t="s">
        <v>35</v>
      </c>
      <c r="V14" s="73" t="s">
        <v>36</v>
      </c>
      <c r="W14" s="73" t="s">
        <v>35</v>
      </c>
      <c r="X14" s="73" t="s">
        <v>36</v>
      </c>
      <c r="Y14" s="57">
        <f t="shared" si="0"/>
        <v>0.78461327626663</v>
      </c>
    </row>
    <row r="15" spans="1:25">
      <c r="A15" s="65">
        <v>9</v>
      </c>
      <c r="B15" s="20" t="s">
        <v>72</v>
      </c>
      <c r="C15" s="66">
        <v>80</v>
      </c>
      <c r="D15" s="66">
        <v>61</v>
      </c>
      <c r="E15" s="71">
        <v>0.7625</v>
      </c>
      <c r="F15" s="66">
        <v>60</v>
      </c>
      <c r="G15" s="66">
        <v>44</v>
      </c>
      <c r="H15" s="71">
        <v>0.733333333333333</v>
      </c>
      <c r="I15" s="66">
        <v>45</v>
      </c>
      <c r="J15" s="66">
        <v>32</v>
      </c>
      <c r="K15" s="71">
        <v>0.711111111111111</v>
      </c>
      <c r="L15" s="66">
        <v>27</v>
      </c>
      <c r="M15" s="66">
        <v>25</v>
      </c>
      <c r="N15" s="32">
        <v>0.925925925925926</v>
      </c>
      <c r="O15" s="73" t="s">
        <v>73</v>
      </c>
      <c r="P15" s="73" t="s">
        <v>74</v>
      </c>
      <c r="Q15" s="73" t="s">
        <v>70</v>
      </c>
      <c r="R15" s="73" t="s">
        <v>75</v>
      </c>
      <c r="S15" s="73" t="s">
        <v>35</v>
      </c>
      <c r="T15" s="73" t="s">
        <v>36</v>
      </c>
      <c r="U15" s="73" t="s">
        <v>33</v>
      </c>
      <c r="V15" s="73" t="s">
        <v>76</v>
      </c>
      <c r="W15" s="73" t="s">
        <v>33</v>
      </c>
      <c r="X15" s="73" t="s">
        <v>76</v>
      </c>
      <c r="Y15" s="57">
        <f t="shared" si="0"/>
        <v>0.783217592592593</v>
      </c>
    </row>
    <row r="16" s="59" customFormat="1" spans="1:25">
      <c r="A16" s="65">
        <v>10</v>
      </c>
      <c r="B16" s="20" t="s">
        <v>77</v>
      </c>
      <c r="C16" s="66">
        <v>88</v>
      </c>
      <c r="D16" s="66">
        <v>69</v>
      </c>
      <c r="E16" s="71">
        <v>0.784090909090909</v>
      </c>
      <c r="F16" s="66">
        <v>119</v>
      </c>
      <c r="G16" s="66">
        <v>84</v>
      </c>
      <c r="H16" s="71">
        <v>0.705882352941177</v>
      </c>
      <c r="I16" s="66">
        <v>126</v>
      </c>
      <c r="J16" s="66">
        <v>95</v>
      </c>
      <c r="K16" s="71">
        <v>0.753968253968254</v>
      </c>
      <c r="L16" s="66">
        <v>102</v>
      </c>
      <c r="M16" s="66">
        <v>88</v>
      </c>
      <c r="N16" s="32">
        <v>0.862745098039216</v>
      </c>
      <c r="O16" s="73" t="s">
        <v>78</v>
      </c>
      <c r="P16" s="73" t="s">
        <v>79</v>
      </c>
      <c r="Q16" s="73" t="s">
        <v>80</v>
      </c>
      <c r="R16" s="73" t="s">
        <v>81</v>
      </c>
      <c r="S16" s="73" t="s">
        <v>35</v>
      </c>
      <c r="T16" s="73" t="s">
        <v>36</v>
      </c>
      <c r="U16" s="73" t="s">
        <v>35</v>
      </c>
      <c r="V16" s="73" t="s">
        <v>36</v>
      </c>
      <c r="W16" s="73" t="s">
        <v>35</v>
      </c>
      <c r="X16" s="73" t="s">
        <v>36</v>
      </c>
      <c r="Y16" s="57">
        <f t="shared" si="0"/>
        <v>0.776671653509889</v>
      </c>
    </row>
    <row r="17" s="59" customFormat="1" spans="1:25">
      <c r="A17" s="65">
        <v>11</v>
      </c>
      <c r="B17" s="20" t="s">
        <v>82</v>
      </c>
      <c r="C17" s="66">
        <v>427</v>
      </c>
      <c r="D17" s="66">
        <v>307</v>
      </c>
      <c r="E17" s="71">
        <v>0.718969555035129</v>
      </c>
      <c r="F17" s="66">
        <v>261</v>
      </c>
      <c r="G17" s="66">
        <v>197</v>
      </c>
      <c r="H17" s="71">
        <v>0.754789272030651</v>
      </c>
      <c r="I17" s="66">
        <v>294</v>
      </c>
      <c r="J17" s="66">
        <v>211</v>
      </c>
      <c r="K17" s="71">
        <v>0.717687074829932</v>
      </c>
      <c r="L17" s="66">
        <v>251</v>
      </c>
      <c r="M17" s="66">
        <v>228</v>
      </c>
      <c r="N17" s="32">
        <v>0.908366533864542</v>
      </c>
      <c r="O17" s="73" t="s">
        <v>83</v>
      </c>
      <c r="P17" s="73" t="s">
        <v>84</v>
      </c>
      <c r="Q17" s="73" t="s">
        <v>85</v>
      </c>
      <c r="R17" s="73" t="s">
        <v>86</v>
      </c>
      <c r="S17" s="73" t="s">
        <v>35</v>
      </c>
      <c r="T17" s="73" t="s">
        <v>36</v>
      </c>
      <c r="U17" s="73" t="s">
        <v>35</v>
      </c>
      <c r="V17" s="73" t="s">
        <v>36</v>
      </c>
      <c r="W17" s="73" t="s">
        <v>35</v>
      </c>
      <c r="X17" s="73" t="s">
        <v>36</v>
      </c>
      <c r="Y17" s="57">
        <f t="shared" si="0"/>
        <v>0.774953108940064</v>
      </c>
    </row>
    <row r="18" s="59" customFormat="1" ht="12.75" customHeight="1" spans="1:25">
      <c r="A18" s="65">
        <v>12</v>
      </c>
      <c r="B18" s="20" t="s">
        <v>87</v>
      </c>
      <c r="C18" s="66">
        <v>241</v>
      </c>
      <c r="D18" s="66">
        <v>183</v>
      </c>
      <c r="E18" s="71">
        <v>0.759336099585062</v>
      </c>
      <c r="F18" s="66">
        <v>204</v>
      </c>
      <c r="G18" s="66">
        <v>158</v>
      </c>
      <c r="H18" s="71">
        <v>0.774509803921569</v>
      </c>
      <c r="I18" s="66">
        <v>298</v>
      </c>
      <c r="J18" s="66">
        <v>228</v>
      </c>
      <c r="K18" s="71">
        <v>0.76510067114094</v>
      </c>
      <c r="L18" s="66">
        <v>246</v>
      </c>
      <c r="M18" s="66">
        <v>195</v>
      </c>
      <c r="N18" s="32">
        <v>0.792682926829268</v>
      </c>
      <c r="O18" s="73" t="s">
        <v>88</v>
      </c>
      <c r="P18" s="73" t="s">
        <v>89</v>
      </c>
      <c r="Q18" s="73" t="s">
        <v>90</v>
      </c>
      <c r="R18" s="73" t="s">
        <v>46</v>
      </c>
      <c r="S18" s="73" t="s">
        <v>35</v>
      </c>
      <c r="T18" s="73" t="s">
        <v>36</v>
      </c>
      <c r="U18" s="73" t="s">
        <v>33</v>
      </c>
      <c r="V18" s="73" t="s">
        <v>91</v>
      </c>
      <c r="W18" s="73" t="s">
        <v>33</v>
      </c>
      <c r="X18" s="73" t="s">
        <v>91</v>
      </c>
      <c r="Y18" s="57">
        <f t="shared" si="0"/>
        <v>0.77290737536921</v>
      </c>
    </row>
    <row r="19" s="59" customFormat="1" spans="1:25">
      <c r="A19" s="65">
        <v>13</v>
      </c>
      <c r="B19" s="22" t="s">
        <v>92</v>
      </c>
      <c r="C19" s="66">
        <v>53</v>
      </c>
      <c r="D19" s="66">
        <v>36</v>
      </c>
      <c r="E19" s="71">
        <v>0.679245283018868</v>
      </c>
      <c r="F19" s="66">
        <v>61</v>
      </c>
      <c r="G19" s="66">
        <v>45</v>
      </c>
      <c r="H19" s="71">
        <v>0.737704918032787</v>
      </c>
      <c r="I19" s="66">
        <v>79</v>
      </c>
      <c r="J19" s="66">
        <v>63</v>
      </c>
      <c r="K19" s="71">
        <v>0.79746835443038</v>
      </c>
      <c r="L19" s="66">
        <v>53</v>
      </c>
      <c r="M19" s="66">
        <v>45</v>
      </c>
      <c r="N19" s="32">
        <v>0.849056603773585</v>
      </c>
      <c r="O19" s="73" t="s">
        <v>93</v>
      </c>
      <c r="P19" s="73" t="s">
        <v>65</v>
      </c>
      <c r="Q19" s="73" t="s">
        <v>70</v>
      </c>
      <c r="R19" s="73" t="s">
        <v>94</v>
      </c>
      <c r="S19" s="73" t="s">
        <v>35</v>
      </c>
      <c r="T19" s="73" t="s">
        <v>36</v>
      </c>
      <c r="U19" s="73" t="s">
        <v>35</v>
      </c>
      <c r="V19" s="73" t="s">
        <v>36</v>
      </c>
      <c r="W19" s="73" t="s">
        <v>35</v>
      </c>
      <c r="X19" s="73" t="s">
        <v>36</v>
      </c>
      <c r="Y19" s="57">
        <f t="shared" si="0"/>
        <v>0.765868789813905</v>
      </c>
    </row>
    <row r="20" s="59" customFormat="1" spans="1:25">
      <c r="A20" s="65">
        <v>14</v>
      </c>
      <c r="B20" s="20" t="s">
        <v>95</v>
      </c>
      <c r="C20" s="66">
        <v>207</v>
      </c>
      <c r="D20" s="66">
        <v>156</v>
      </c>
      <c r="E20" s="71">
        <v>0.753623188405797</v>
      </c>
      <c r="F20" s="66">
        <v>127</v>
      </c>
      <c r="G20" s="66">
        <v>90</v>
      </c>
      <c r="H20" s="71">
        <v>0.708661417322835</v>
      </c>
      <c r="I20" s="66">
        <v>195</v>
      </c>
      <c r="J20" s="66">
        <v>132</v>
      </c>
      <c r="K20" s="71">
        <v>0.676923076923077</v>
      </c>
      <c r="L20" s="66">
        <v>114</v>
      </c>
      <c r="M20" s="66">
        <v>104</v>
      </c>
      <c r="N20" s="32">
        <v>0.912280701754386</v>
      </c>
      <c r="O20" s="73" t="s">
        <v>96</v>
      </c>
      <c r="P20" s="73" t="s">
        <v>97</v>
      </c>
      <c r="Q20" s="73" t="s">
        <v>98</v>
      </c>
      <c r="R20" s="73" t="s">
        <v>99</v>
      </c>
      <c r="S20" s="73" t="s">
        <v>35</v>
      </c>
      <c r="T20" s="73" t="s">
        <v>36</v>
      </c>
      <c r="U20" s="73" t="s">
        <v>35</v>
      </c>
      <c r="V20" s="73" t="s">
        <v>36</v>
      </c>
      <c r="W20" s="73" t="s">
        <v>35</v>
      </c>
      <c r="X20" s="73" t="s">
        <v>36</v>
      </c>
      <c r="Y20" s="57">
        <f t="shared" si="0"/>
        <v>0.762872096101524</v>
      </c>
    </row>
    <row r="21" s="60" customFormat="1" spans="1:25">
      <c r="A21" s="65">
        <v>15</v>
      </c>
      <c r="B21" s="20" t="s">
        <v>100</v>
      </c>
      <c r="C21" s="66">
        <v>288</v>
      </c>
      <c r="D21" s="66">
        <v>212</v>
      </c>
      <c r="E21" s="71">
        <v>0.736111111111111</v>
      </c>
      <c r="F21" s="66">
        <v>200</v>
      </c>
      <c r="G21" s="66">
        <v>140</v>
      </c>
      <c r="H21" s="71">
        <v>0.7</v>
      </c>
      <c r="I21" s="66">
        <v>174</v>
      </c>
      <c r="J21" s="66">
        <v>130</v>
      </c>
      <c r="K21" s="71">
        <v>0.747126436781609</v>
      </c>
      <c r="L21" s="66">
        <v>147</v>
      </c>
      <c r="M21" s="66">
        <v>126</v>
      </c>
      <c r="N21" s="32">
        <v>0.857142857142857</v>
      </c>
      <c r="O21" s="73" t="s">
        <v>101</v>
      </c>
      <c r="P21" s="73" t="s">
        <v>102</v>
      </c>
      <c r="Q21" s="73" t="s">
        <v>98</v>
      </c>
      <c r="R21" s="73" t="s">
        <v>103</v>
      </c>
      <c r="S21" s="73" t="s">
        <v>35</v>
      </c>
      <c r="T21" s="73" t="s">
        <v>36</v>
      </c>
      <c r="U21" s="73" t="s">
        <v>35</v>
      </c>
      <c r="V21" s="73" t="s">
        <v>36</v>
      </c>
      <c r="W21" s="73" t="s">
        <v>35</v>
      </c>
      <c r="X21" s="73" t="s">
        <v>36</v>
      </c>
      <c r="Y21" s="57">
        <f t="shared" si="0"/>
        <v>0.760095101258894</v>
      </c>
    </row>
    <row r="22" s="59" customFormat="1" spans="1:25">
      <c r="A22" s="65">
        <v>16</v>
      </c>
      <c r="B22" s="20" t="s">
        <v>104</v>
      </c>
      <c r="C22" s="66">
        <v>270</v>
      </c>
      <c r="D22" s="66">
        <v>213</v>
      </c>
      <c r="E22" s="71">
        <v>0.788888888888889</v>
      </c>
      <c r="F22" s="66">
        <v>234</v>
      </c>
      <c r="G22" s="66">
        <v>173</v>
      </c>
      <c r="H22" s="71">
        <v>0.739316239316239</v>
      </c>
      <c r="I22" s="66">
        <v>299</v>
      </c>
      <c r="J22" s="66">
        <v>175</v>
      </c>
      <c r="K22" s="71">
        <v>0.585284280936455</v>
      </c>
      <c r="L22" s="66">
        <v>199</v>
      </c>
      <c r="M22" s="66">
        <v>184</v>
      </c>
      <c r="N22" s="32">
        <v>0.924623115577889</v>
      </c>
      <c r="O22" s="73" t="s">
        <v>105</v>
      </c>
      <c r="P22" s="73" t="s">
        <v>106</v>
      </c>
      <c r="Q22" s="73" t="s">
        <v>107</v>
      </c>
      <c r="R22" s="73" t="s">
        <v>108</v>
      </c>
      <c r="S22" s="73" t="s">
        <v>109</v>
      </c>
      <c r="T22" s="73" t="s">
        <v>52</v>
      </c>
      <c r="U22" s="73" t="s">
        <v>33</v>
      </c>
      <c r="V22" s="73" t="s">
        <v>91</v>
      </c>
      <c r="W22" s="73" t="s">
        <v>33</v>
      </c>
      <c r="X22" s="73" t="s">
        <v>91</v>
      </c>
      <c r="Y22" s="57">
        <f t="shared" si="0"/>
        <v>0.759528131179868</v>
      </c>
    </row>
    <row r="23" s="61" customFormat="1" spans="1:26">
      <c r="A23" s="65">
        <v>17</v>
      </c>
      <c r="B23" s="20" t="s">
        <v>110</v>
      </c>
      <c r="C23" s="66">
        <v>209</v>
      </c>
      <c r="D23" s="66">
        <v>174</v>
      </c>
      <c r="E23" s="71">
        <v>0.832535885167464</v>
      </c>
      <c r="F23" s="66">
        <v>253</v>
      </c>
      <c r="G23" s="66">
        <v>182</v>
      </c>
      <c r="H23" s="71">
        <v>0.719367588932806</v>
      </c>
      <c r="I23" s="66">
        <v>256</v>
      </c>
      <c r="J23" s="66">
        <v>161</v>
      </c>
      <c r="K23" s="71">
        <v>0.62890625</v>
      </c>
      <c r="L23" s="66">
        <v>203</v>
      </c>
      <c r="M23" s="66">
        <v>170</v>
      </c>
      <c r="N23" s="32">
        <v>0.83743842364532</v>
      </c>
      <c r="O23" s="73" t="s">
        <v>111</v>
      </c>
      <c r="P23" s="73" t="s">
        <v>112</v>
      </c>
      <c r="Q23" s="73" t="s">
        <v>113</v>
      </c>
      <c r="R23" s="73" t="s">
        <v>114</v>
      </c>
      <c r="S23" s="73" t="s">
        <v>33</v>
      </c>
      <c r="T23" s="73" t="s">
        <v>34</v>
      </c>
      <c r="U23" s="73" t="s">
        <v>35</v>
      </c>
      <c r="V23" s="73" t="s">
        <v>36</v>
      </c>
      <c r="W23" s="73" t="s">
        <v>35</v>
      </c>
      <c r="X23" s="73" t="s">
        <v>36</v>
      </c>
      <c r="Y23" s="57">
        <f t="shared" si="0"/>
        <v>0.754562036936398</v>
      </c>
      <c r="Z23" s="5"/>
    </row>
    <row r="24" s="59" customFormat="1" spans="1:26">
      <c r="A24" s="65">
        <v>18</v>
      </c>
      <c r="B24" s="22" t="s">
        <v>115</v>
      </c>
      <c r="C24" s="66">
        <v>514</v>
      </c>
      <c r="D24" s="66">
        <v>357</v>
      </c>
      <c r="E24" s="71">
        <v>0.694552529182879</v>
      </c>
      <c r="F24" s="66">
        <v>347</v>
      </c>
      <c r="G24" s="66">
        <v>245</v>
      </c>
      <c r="H24" s="71">
        <v>0.706051873198847</v>
      </c>
      <c r="I24" s="66">
        <v>342</v>
      </c>
      <c r="J24" s="66">
        <v>262</v>
      </c>
      <c r="K24" s="71">
        <v>0.766081871345029</v>
      </c>
      <c r="L24" s="66">
        <v>309</v>
      </c>
      <c r="M24" s="66">
        <v>256</v>
      </c>
      <c r="N24" s="32">
        <v>0.828478964401295</v>
      </c>
      <c r="O24" s="73" t="s">
        <v>116</v>
      </c>
      <c r="P24" s="73" t="s">
        <v>117</v>
      </c>
      <c r="Q24" s="73" t="s">
        <v>118</v>
      </c>
      <c r="R24" s="73" t="s">
        <v>119</v>
      </c>
      <c r="S24" s="73" t="s">
        <v>33</v>
      </c>
      <c r="T24" s="73" t="s">
        <v>91</v>
      </c>
      <c r="U24" s="73" t="s">
        <v>35</v>
      </c>
      <c r="V24" s="73" t="s">
        <v>36</v>
      </c>
      <c r="W24" s="73" t="s">
        <v>35</v>
      </c>
      <c r="X24" s="73" t="s">
        <v>36</v>
      </c>
      <c r="Y24" s="57">
        <f t="shared" si="0"/>
        <v>0.748791309532013</v>
      </c>
      <c r="Z24" s="5"/>
    </row>
    <row r="25" spans="1:26">
      <c r="A25" s="65">
        <v>19</v>
      </c>
      <c r="B25" s="20" t="s">
        <v>120</v>
      </c>
      <c r="C25" s="23">
        <v>201</v>
      </c>
      <c r="D25" s="23">
        <v>153</v>
      </c>
      <c r="E25" s="71">
        <v>0.761194029850746</v>
      </c>
      <c r="F25" s="23">
        <v>136</v>
      </c>
      <c r="G25" s="23">
        <v>79</v>
      </c>
      <c r="H25" s="71">
        <v>0.580882352941177</v>
      </c>
      <c r="I25" s="23">
        <v>121</v>
      </c>
      <c r="J25" s="23">
        <v>95</v>
      </c>
      <c r="K25" s="71">
        <v>0.785123966942149</v>
      </c>
      <c r="L25" s="23">
        <v>96</v>
      </c>
      <c r="M25" s="23">
        <v>83</v>
      </c>
      <c r="N25" s="32">
        <v>0.864583333333333</v>
      </c>
      <c r="O25" s="73" t="s">
        <v>121</v>
      </c>
      <c r="P25" s="73" t="s">
        <v>122</v>
      </c>
      <c r="Q25" s="73" t="s">
        <v>123</v>
      </c>
      <c r="R25" s="73" t="s">
        <v>124</v>
      </c>
      <c r="S25" s="73" t="s">
        <v>35</v>
      </c>
      <c r="T25" s="73" t="s">
        <v>36</v>
      </c>
      <c r="U25" s="73" t="s">
        <v>35</v>
      </c>
      <c r="V25" s="73" t="s">
        <v>36</v>
      </c>
      <c r="W25" s="73" t="s">
        <v>35</v>
      </c>
      <c r="X25" s="73" t="s">
        <v>36</v>
      </c>
      <c r="Y25" s="57">
        <f t="shared" si="0"/>
        <v>0.747945920766851</v>
      </c>
      <c r="Z25" s="5"/>
    </row>
    <row r="26" s="62" customFormat="1" customHeight="1" spans="1:25">
      <c r="A26" s="65">
        <v>20</v>
      </c>
      <c r="B26" s="22" t="s">
        <v>125</v>
      </c>
      <c r="C26" s="66">
        <v>173</v>
      </c>
      <c r="D26" s="66">
        <v>122</v>
      </c>
      <c r="E26" s="71">
        <v>0.705202312138728</v>
      </c>
      <c r="F26" s="66">
        <v>122</v>
      </c>
      <c r="G26" s="66">
        <v>82</v>
      </c>
      <c r="H26" s="71">
        <v>0.672131147540984</v>
      </c>
      <c r="I26" s="66">
        <v>93</v>
      </c>
      <c r="J26" s="66">
        <v>63</v>
      </c>
      <c r="K26" s="71">
        <v>0.67741935483871</v>
      </c>
      <c r="L26" s="66">
        <v>58</v>
      </c>
      <c r="M26" s="66">
        <v>54</v>
      </c>
      <c r="N26" s="32">
        <v>0.931034482758621</v>
      </c>
      <c r="O26" s="73" t="s">
        <v>126</v>
      </c>
      <c r="P26" s="73" t="s">
        <v>127</v>
      </c>
      <c r="Q26" s="73" t="s">
        <v>128</v>
      </c>
      <c r="R26" s="73" t="s">
        <v>129</v>
      </c>
      <c r="S26" s="73" t="s">
        <v>33</v>
      </c>
      <c r="T26" s="73" t="s">
        <v>130</v>
      </c>
      <c r="U26" s="73" t="s">
        <v>35</v>
      </c>
      <c r="V26" s="73" t="s">
        <v>36</v>
      </c>
      <c r="W26" s="73" t="s">
        <v>35</v>
      </c>
      <c r="X26" s="73" t="s">
        <v>36</v>
      </c>
      <c r="Y26" s="57">
        <f t="shared" si="0"/>
        <v>0.74644682431926</v>
      </c>
    </row>
    <row r="27" s="62" customFormat="1" ht="14.25" customHeight="1" spans="1:25">
      <c r="A27" s="65">
        <v>21</v>
      </c>
      <c r="B27" s="20" t="s">
        <v>131</v>
      </c>
      <c r="C27" s="66">
        <v>172</v>
      </c>
      <c r="D27" s="66">
        <v>124</v>
      </c>
      <c r="E27" s="71">
        <v>0.720930232558139</v>
      </c>
      <c r="F27" s="66">
        <v>169</v>
      </c>
      <c r="G27" s="66">
        <v>109</v>
      </c>
      <c r="H27" s="71">
        <v>0.644970414201183</v>
      </c>
      <c r="I27" s="66">
        <v>116</v>
      </c>
      <c r="J27" s="66">
        <v>91</v>
      </c>
      <c r="K27" s="71">
        <v>0.78448275862069</v>
      </c>
      <c r="L27" s="66">
        <v>82</v>
      </c>
      <c r="M27" s="66">
        <v>68</v>
      </c>
      <c r="N27" s="32">
        <v>0.829268292682927</v>
      </c>
      <c r="O27" s="73" t="s">
        <v>132</v>
      </c>
      <c r="P27" s="73" t="s">
        <v>133</v>
      </c>
      <c r="Q27" s="73" t="s">
        <v>134</v>
      </c>
      <c r="R27" s="73" t="s">
        <v>135</v>
      </c>
      <c r="S27" s="73" t="s">
        <v>35</v>
      </c>
      <c r="T27" s="73" t="s">
        <v>36</v>
      </c>
      <c r="U27" s="73" t="s">
        <v>33</v>
      </c>
      <c r="V27" s="73" t="s">
        <v>34</v>
      </c>
      <c r="W27" s="73" t="s">
        <v>33</v>
      </c>
      <c r="X27" s="73" t="s">
        <v>34</v>
      </c>
      <c r="Y27" s="57">
        <f t="shared" si="0"/>
        <v>0.744912924515735</v>
      </c>
    </row>
    <row r="28" s="62" customFormat="1" ht="15" customHeight="1" spans="1:26">
      <c r="A28" s="65">
        <v>22</v>
      </c>
      <c r="B28" s="20" t="s">
        <v>136</v>
      </c>
      <c r="C28" s="66">
        <v>95</v>
      </c>
      <c r="D28" s="66">
        <v>77</v>
      </c>
      <c r="E28" s="71">
        <v>0.810526315789474</v>
      </c>
      <c r="F28" s="66">
        <v>95</v>
      </c>
      <c r="G28" s="66">
        <v>65</v>
      </c>
      <c r="H28" s="71">
        <v>0.684210526315789</v>
      </c>
      <c r="I28" s="66">
        <v>93</v>
      </c>
      <c r="J28" s="66">
        <v>57</v>
      </c>
      <c r="K28" s="71">
        <v>0.612903225806452</v>
      </c>
      <c r="L28" s="66">
        <v>59</v>
      </c>
      <c r="M28" s="66">
        <v>51</v>
      </c>
      <c r="N28" s="32">
        <v>0.864406779661017</v>
      </c>
      <c r="O28" s="73" t="s">
        <v>137</v>
      </c>
      <c r="P28" s="73" t="s">
        <v>138</v>
      </c>
      <c r="Q28" s="73" t="s">
        <v>139</v>
      </c>
      <c r="R28" s="73" t="s">
        <v>140</v>
      </c>
      <c r="S28" s="73" t="s">
        <v>33</v>
      </c>
      <c r="T28" s="73" t="s">
        <v>141</v>
      </c>
      <c r="U28" s="73" t="s">
        <v>35</v>
      </c>
      <c r="V28" s="73" t="s">
        <v>36</v>
      </c>
      <c r="W28" s="73" t="s">
        <v>35</v>
      </c>
      <c r="X28" s="73" t="s">
        <v>36</v>
      </c>
      <c r="Y28" s="57">
        <f t="shared" si="0"/>
        <v>0.743011711893183</v>
      </c>
      <c r="Z28" s="74"/>
    </row>
    <row r="29" s="62" customFormat="1" spans="1:25">
      <c r="A29" s="65">
        <v>23</v>
      </c>
      <c r="B29" s="20" t="s">
        <v>142</v>
      </c>
      <c r="C29" s="66">
        <v>145</v>
      </c>
      <c r="D29" s="66">
        <v>95</v>
      </c>
      <c r="E29" s="71">
        <v>0.655172413793103</v>
      </c>
      <c r="F29" s="66">
        <v>91</v>
      </c>
      <c r="G29" s="66">
        <v>63</v>
      </c>
      <c r="H29" s="71">
        <v>0.692307692307692</v>
      </c>
      <c r="I29" s="66">
        <v>103</v>
      </c>
      <c r="J29" s="66">
        <v>78</v>
      </c>
      <c r="K29" s="71">
        <v>0.757281553398058</v>
      </c>
      <c r="L29" s="66">
        <v>89</v>
      </c>
      <c r="M29" s="66">
        <v>75</v>
      </c>
      <c r="N29" s="32">
        <v>0.842696629213483</v>
      </c>
      <c r="O29" s="73" t="s">
        <v>143</v>
      </c>
      <c r="P29" s="73" t="s">
        <v>144</v>
      </c>
      <c r="Q29" s="73" t="s">
        <v>145</v>
      </c>
      <c r="R29" s="73" t="s">
        <v>146</v>
      </c>
      <c r="S29" s="73" t="s">
        <v>35</v>
      </c>
      <c r="T29" s="73" t="s">
        <v>36</v>
      </c>
      <c r="U29" s="73" t="s">
        <v>35</v>
      </c>
      <c r="V29" s="73" t="s">
        <v>36</v>
      </c>
      <c r="W29" s="73" t="s">
        <v>35</v>
      </c>
      <c r="X29" s="73" t="s">
        <v>36</v>
      </c>
      <c r="Y29" s="57">
        <f t="shared" si="0"/>
        <v>0.736864572178084</v>
      </c>
    </row>
    <row r="30" s="59" customFormat="1" spans="1:25">
      <c r="A30" s="65">
        <v>24</v>
      </c>
      <c r="B30" s="20" t="s">
        <v>147</v>
      </c>
      <c r="C30" s="66">
        <v>180</v>
      </c>
      <c r="D30" s="66">
        <v>129</v>
      </c>
      <c r="E30" s="71">
        <v>0.716666666666667</v>
      </c>
      <c r="F30" s="66">
        <v>129</v>
      </c>
      <c r="G30" s="66">
        <v>87</v>
      </c>
      <c r="H30" s="71">
        <v>0.674418604651163</v>
      </c>
      <c r="I30" s="66">
        <v>157</v>
      </c>
      <c r="J30" s="66">
        <v>111</v>
      </c>
      <c r="K30" s="71">
        <v>0.707006369426752</v>
      </c>
      <c r="L30" s="66">
        <v>134</v>
      </c>
      <c r="M30" s="66">
        <v>111</v>
      </c>
      <c r="N30" s="32">
        <v>0.828358208955224</v>
      </c>
      <c r="O30" s="73" t="s">
        <v>148</v>
      </c>
      <c r="P30" s="73" t="s">
        <v>149</v>
      </c>
      <c r="Q30" s="73" t="s">
        <v>150</v>
      </c>
      <c r="R30" s="73" t="s">
        <v>151</v>
      </c>
      <c r="S30" s="73" t="s">
        <v>35</v>
      </c>
      <c r="T30" s="73" t="s">
        <v>36</v>
      </c>
      <c r="U30" s="73" t="s">
        <v>35</v>
      </c>
      <c r="V30" s="73" t="s">
        <v>36</v>
      </c>
      <c r="W30" s="73" t="s">
        <v>35</v>
      </c>
      <c r="X30" s="73" t="s">
        <v>36</v>
      </c>
      <c r="Y30" s="57">
        <f t="shared" si="0"/>
        <v>0.731612462424951</v>
      </c>
    </row>
    <row r="31" s="59" customFormat="1" spans="1:25">
      <c r="A31" s="65">
        <v>25</v>
      </c>
      <c r="B31" s="20" t="s">
        <v>152</v>
      </c>
      <c r="C31" s="66">
        <v>79</v>
      </c>
      <c r="D31" s="66">
        <v>65</v>
      </c>
      <c r="E31" s="71">
        <v>0.822784810126582</v>
      </c>
      <c r="F31" s="66">
        <v>88</v>
      </c>
      <c r="G31" s="66">
        <v>55</v>
      </c>
      <c r="H31" s="71">
        <v>0.625</v>
      </c>
      <c r="I31" s="66">
        <v>99</v>
      </c>
      <c r="J31" s="66">
        <v>62</v>
      </c>
      <c r="K31" s="71">
        <v>0.626262626262626</v>
      </c>
      <c r="L31" s="66">
        <v>53</v>
      </c>
      <c r="M31" s="66">
        <v>45</v>
      </c>
      <c r="N31" s="32">
        <v>0.849056603773585</v>
      </c>
      <c r="O31" s="73" t="s">
        <v>153</v>
      </c>
      <c r="P31" s="73" t="s">
        <v>127</v>
      </c>
      <c r="Q31" s="73" t="s">
        <v>154</v>
      </c>
      <c r="R31" s="73" t="s">
        <v>155</v>
      </c>
      <c r="S31" s="73" t="s">
        <v>35</v>
      </c>
      <c r="T31" s="73" t="s">
        <v>36</v>
      </c>
      <c r="U31" s="73" t="s">
        <v>35</v>
      </c>
      <c r="V31" s="73" t="s">
        <v>36</v>
      </c>
      <c r="W31" s="73" t="s">
        <v>35</v>
      </c>
      <c r="X31" s="73" t="s">
        <v>36</v>
      </c>
      <c r="Y31" s="57">
        <f t="shared" si="0"/>
        <v>0.730776010040698</v>
      </c>
    </row>
    <row r="32" s="61" customFormat="1" ht="12.75" customHeight="1" spans="1:25">
      <c r="A32" s="65">
        <v>26</v>
      </c>
      <c r="B32" s="20" t="s">
        <v>156</v>
      </c>
      <c r="C32" s="66">
        <v>61</v>
      </c>
      <c r="D32" s="66">
        <v>49</v>
      </c>
      <c r="E32" s="71">
        <v>0.80327868852459</v>
      </c>
      <c r="F32" s="66">
        <v>123</v>
      </c>
      <c r="G32" s="66">
        <v>76</v>
      </c>
      <c r="H32" s="71">
        <v>0.617886178861789</v>
      </c>
      <c r="I32" s="66">
        <v>126</v>
      </c>
      <c r="J32" s="66">
        <v>66</v>
      </c>
      <c r="K32" s="71">
        <v>0.523809523809524</v>
      </c>
      <c r="L32" s="66">
        <v>85</v>
      </c>
      <c r="M32" s="66">
        <v>81</v>
      </c>
      <c r="N32" s="32">
        <v>0.952941176470588</v>
      </c>
      <c r="O32" s="73" t="s">
        <v>157</v>
      </c>
      <c r="P32" s="73" t="s">
        <v>158</v>
      </c>
      <c r="Q32" s="73" t="s">
        <v>159</v>
      </c>
      <c r="R32" s="73" t="s">
        <v>160</v>
      </c>
      <c r="S32" s="73" t="s">
        <v>35</v>
      </c>
      <c r="T32" s="73" t="s">
        <v>36</v>
      </c>
      <c r="U32" s="73" t="s">
        <v>35</v>
      </c>
      <c r="V32" s="73" t="s">
        <v>36</v>
      </c>
      <c r="W32" s="73" t="s">
        <v>35</v>
      </c>
      <c r="X32" s="73" t="s">
        <v>36</v>
      </c>
      <c r="Y32" s="57">
        <f t="shared" si="0"/>
        <v>0.724478891916623</v>
      </c>
    </row>
    <row r="33" s="62" customFormat="1" customHeight="1" spans="1:25">
      <c r="A33" s="65">
        <v>27</v>
      </c>
      <c r="B33" s="20" t="s">
        <v>161</v>
      </c>
      <c r="C33" s="66">
        <v>308</v>
      </c>
      <c r="D33" s="66">
        <v>223</v>
      </c>
      <c r="E33" s="71">
        <v>0.724025974025974</v>
      </c>
      <c r="F33" s="66">
        <v>150</v>
      </c>
      <c r="G33" s="66">
        <v>104</v>
      </c>
      <c r="H33" s="71">
        <v>0.693333333333333</v>
      </c>
      <c r="I33" s="66">
        <v>154</v>
      </c>
      <c r="J33" s="66">
        <v>108</v>
      </c>
      <c r="K33" s="71">
        <v>0.701298701298701</v>
      </c>
      <c r="L33" s="66">
        <v>142</v>
      </c>
      <c r="M33" s="66">
        <v>109</v>
      </c>
      <c r="N33" s="32">
        <v>0.767605633802817</v>
      </c>
      <c r="O33" s="73" t="s">
        <v>162</v>
      </c>
      <c r="P33" s="73" t="s">
        <v>149</v>
      </c>
      <c r="Q33" s="73" t="s">
        <v>163</v>
      </c>
      <c r="R33" s="73" t="s">
        <v>164</v>
      </c>
      <c r="S33" s="73" t="s">
        <v>35</v>
      </c>
      <c r="T33" s="73" t="s">
        <v>36</v>
      </c>
      <c r="U33" s="73" t="s">
        <v>35</v>
      </c>
      <c r="V33" s="73" t="s">
        <v>36</v>
      </c>
      <c r="W33" s="73" t="s">
        <v>35</v>
      </c>
      <c r="X33" s="73" t="s">
        <v>36</v>
      </c>
      <c r="Y33" s="57">
        <f t="shared" si="0"/>
        <v>0.721565910615206</v>
      </c>
    </row>
    <row r="34" s="59" customFormat="1" spans="1:25">
      <c r="A34" s="65">
        <v>28</v>
      </c>
      <c r="B34" s="22" t="s">
        <v>165</v>
      </c>
      <c r="C34" s="66">
        <v>55</v>
      </c>
      <c r="D34" s="66">
        <v>47</v>
      </c>
      <c r="E34" s="71">
        <v>0.854545454545454</v>
      </c>
      <c r="F34" s="66">
        <v>50</v>
      </c>
      <c r="G34" s="66">
        <v>32</v>
      </c>
      <c r="H34" s="71">
        <v>0.64</v>
      </c>
      <c r="I34" s="66">
        <v>57</v>
      </c>
      <c r="J34" s="66">
        <v>28</v>
      </c>
      <c r="K34" s="71">
        <v>0.491228070175439</v>
      </c>
      <c r="L34" s="66">
        <v>38</v>
      </c>
      <c r="M34" s="66">
        <v>33</v>
      </c>
      <c r="N34" s="32">
        <v>0.868421052631579</v>
      </c>
      <c r="O34" s="73" t="s">
        <v>166</v>
      </c>
      <c r="P34" s="73" t="s">
        <v>167</v>
      </c>
      <c r="Q34" s="73" t="s">
        <v>168</v>
      </c>
      <c r="R34" s="73" t="s">
        <v>169</v>
      </c>
      <c r="S34" s="73" t="s">
        <v>35</v>
      </c>
      <c r="T34" s="73" t="s">
        <v>36</v>
      </c>
      <c r="U34" s="73" t="s">
        <v>33</v>
      </c>
      <c r="V34" s="73" t="s">
        <v>170</v>
      </c>
      <c r="W34" s="73" t="s">
        <v>35</v>
      </c>
      <c r="X34" s="73" t="s">
        <v>36</v>
      </c>
      <c r="Y34" s="57">
        <f t="shared" si="0"/>
        <v>0.713548644338118</v>
      </c>
    </row>
    <row r="35" spans="1:25">
      <c r="A35" s="65">
        <v>29</v>
      </c>
      <c r="B35" s="22" t="s">
        <v>171</v>
      </c>
      <c r="C35" s="66">
        <v>139</v>
      </c>
      <c r="D35" s="66">
        <v>104</v>
      </c>
      <c r="E35" s="71">
        <v>0.748201438848921</v>
      </c>
      <c r="F35" s="66">
        <v>130</v>
      </c>
      <c r="G35" s="66">
        <v>86</v>
      </c>
      <c r="H35" s="71">
        <v>0.661538461538462</v>
      </c>
      <c r="I35" s="66">
        <v>146</v>
      </c>
      <c r="J35" s="66">
        <v>86</v>
      </c>
      <c r="K35" s="71">
        <v>0.589041095890411</v>
      </c>
      <c r="L35" s="66">
        <v>103</v>
      </c>
      <c r="M35" s="66">
        <v>88</v>
      </c>
      <c r="N35" s="32">
        <v>0.854368932038835</v>
      </c>
      <c r="O35" s="73" t="s">
        <v>172</v>
      </c>
      <c r="P35" s="73" t="s">
        <v>173</v>
      </c>
      <c r="Q35" s="73" t="s">
        <v>133</v>
      </c>
      <c r="R35" s="73" t="s">
        <v>174</v>
      </c>
      <c r="S35" s="73" t="s">
        <v>35</v>
      </c>
      <c r="T35" s="73" t="s">
        <v>36</v>
      </c>
      <c r="U35" s="73" t="s">
        <v>35</v>
      </c>
      <c r="V35" s="73" t="s">
        <v>36</v>
      </c>
      <c r="W35" s="73" t="s">
        <v>35</v>
      </c>
      <c r="X35" s="73" t="s">
        <v>36</v>
      </c>
      <c r="Y35" s="57">
        <f t="shared" si="0"/>
        <v>0.713287482079157</v>
      </c>
    </row>
    <row r="36" s="59" customFormat="1" spans="1:25">
      <c r="A36" s="65">
        <v>30</v>
      </c>
      <c r="B36" s="20" t="s">
        <v>175</v>
      </c>
      <c r="C36" s="66">
        <v>147</v>
      </c>
      <c r="D36" s="66">
        <v>108</v>
      </c>
      <c r="E36" s="71">
        <v>0.73469387755102</v>
      </c>
      <c r="F36" s="66">
        <v>109</v>
      </c>
      <c r="G36" s="66">
        <v>71</v>
      </c>
      <c r="H36" s="71">
        <v>0.651376146788991</v>
      </c>
      <c r="I36" s="66">
        <v>111</v>
      </c>
      <c r="J36" s="66">
        <v>76</v>
      </c>
      <c r="K36" s="71">
        <v>0.684684684684685</v>
      </c>
      <c r="L36" s="66">
        <v>107</v>
      </c>
      <c r="M36" s="66">
        <v>83</v>
      </c>
      <c r="N36" s="32">
        <v>0.775700934579439</v>
      </c>
      <c r="O36" s="73" t="s">
        <v>176</v>
      </c>
      <c r="P36" s="73" t="s">
        <v>122</v>
      </c>
      <c r="Q36" s="73" t="s">
        <v>177</v>
      </c>
      <c r="R36" s="73" t="s">
        <v>178</v>
      </c>
      <c r="S36" s="73" t="s">
        <v>35</v>
      </c>
      <c r="T36" s="73" t="s">
        <v>36</v>
      </c>
      <c r="U36" s="73" t="s">
        <v>35</v>
      </c>
      <c r="V36" s="73" t="s">
        <v>36</v>
      </c>
      <c r="W36" s="73" t="s">
        <v>35</v>
      </c>
      <c r="X36" s="73" t="s">
        <v>36</v>
      </c>
      <c r="Y36" s="57">
        <f t="shared" si="0"/>
        <v>0.711613910901034</v>
      </c>
    </row>
    <row r="37" s="59" customFormat="1" spans="1:25">
      <c r="A37" s="65">
        <v>31</v>
      </c>
      <c r="B37" s="20" t="s">
        <v>179</v>
      </c>
      <c r="C37" s="66">
        <v>154</v>
      </c>
      <c r="D37" s="66">
        <v>105</v>
      </c>
      <c r="E37" s="71">
        <v>0.681818181818182</v>
      </c>
      <c r="F37" s="66">
        <v>104</v>
      </c>
      <c r="G37" s="66">
        <v>72</v>
      </c>
      <c r="H37" s="71">
        <v>0.692307692307692</v>
      </c>
      <c r="I37" s="66">
        <v>154</v>
      </c>
      <c r="J37" s="66">
        <v>87</v>
      </c>
      <c r="K37" s="71">
        <v>0.564935064935065</v>
      </c>
      <c r="L37" s="66">
        <v>99</v>
      </c>
      <c r="M37" s="66">
        <v>89</v>
      </c>
      <c r="N37" s="32">
        <v>0.898989898989899</v>
      </c>
      <c r="O37" s="73" t="s">
        <v>180</v>
      </c>
      <c r="P37" s="73" t="s">
        <v>181</v>
      </c>
      <c r="Q37" s="73" t="s">
        <v>182</v>
      </c>
      <c r="R37" s="73" t="s">
        <v>183</v>
      </c>
      <c r="S37" s="73" t="s">
        <v>35</v>
      </c>
      <c r="T37" s="73" t="s">
        <v>36</v>
      </c>
      <c r="U37" s="73" t="s">
        <v>35</v>
      </c>
      <c r="V37" s="73" t="s">
        <v>36</v>
      </c>
      <c r="W37" s="73" t="s">
        <v>35</v>
      </c>
      <c r="X37" s="73" t="s">
        <v>36</v>
      </c>
      <c r="Y37" s="57">
        <f t="shared" si="0"/>
        <v>0.70951270951271</v>
      </c>
    </row>
    <row r="38" s="59" customFormat="1" spans="1:26">
      <c r="A38" s="65">
        <v>32</v>
      </c>
      <c r="B38" s="20" t="s">
        <v>184</v>
      </c>
      <c r="C38" s="66">
        <v>209</v>
      </c>
      <c r="D38" s="66">
        <v>142</v>
      </c>
      <c r="E38" s="71">
        <v>0.679425837320574</v>
      </c>
      <c r="F38" s="66">
        <v>300</v>
      </c>
      <c r="G38" s="66">
        <v>187</v>
      </c>
      <c r="H38" s="71">
        <v>0.623333333333333</v>
      </c>
      <c r="I38" s="66">
        <v>309</v>
      </c>
      <c r="J38" s="66">
        <v>192</v>
      </c>
      <c r="K38" s="71">
        <v>0.621359223300971</v>
      </c>
      <c r="L38" s="66">
        <v>243</v>
      </c>
      <c r="M38" s="66">
        <v>219</v>
      </c>
      <c r="N38" s="32">
        <v>0.901234567901235</v>
      </c>
      <c r="O38" s="73" t="s">
        <v>185</v>
      </c>
      <c r="P38" s="73" t="s">
        <v>186</v>
      </c>
      <c r="Q38" s="73" t="s">
        <v>187</v>
      </c>
      <c r="R38" s="73" t="s">
        <v>188</v>
      </c>
      <c r="S38" s="73" t="s">
        <v>35</v>
      </c>
      <c r="T38" s="73" t="s">
        <v>36</v>
      </c>
      <c r="U38" s="73" t="s">
        <v>35</v>
      </c>
      <c r="V38" s="73" t="s">
        <v>36</v>
      </c>
      <c r="W38" s="73" t="s">
        <v>35</v>
      </c>
      <c r="X38" s="73" t="s">
        <v>36</v>
      </c>
      <c r="Y38" s="57">
        <f t="shared" si="0"/>
        <v>0.706338240464028</v>
      </c>
      <c r="Z38" s="5"/>
    </row>
    <row r="39" s="59" customFormat="1" spans="1:26">
      <c r="A39" s="65">
        <v>33</v>
      </c>
      <c r="B39" s="20" t="s">
        <v>189</v>
      </c>
      <c r="C39" s="66">
        <v>179</v>
      </c>
      <c r="D39" s="66">
        <v>134</v>
      </c>
      <c r="E39" s="71">
        <v>0.748603351955307</v>
      </c>
      <c r="F39" s="66">
        <v>142</v>
      </c>
      <c r="G39" s="66">
        <v>93</v>
      </c>
      <c r="H39" s="71">
        <v>0.654929577464789</v>
      </c>
      <c r="I39" s="66">
        <v>119</v>
      </c>
      <c r="J39" s="66">
        <v>71</v>
      </c>
      <c r="K39" s="71">
        <v>0.596638655462185</v>
      </c>
      <c r="L39" s="66">
        <v>85</v>
      </c>
      <c r="M39" s="66">
        <v>70</v>
      </c>
      <c r="N39" s="32">
        <v>0.823529411764706</v>
      </c>
      <c r="O39" s="73" t="s">
        <v>190</v>
      </c>
      <c r="P39" s="73" t="s">
        <v>191</v>
      </c>
      <c r="Q39" s="73" t="s">
        <v>192</v>
      </c>
      <c r="R39" s="73" t="s">
        <v>193</v>
      </c>
      <c r="S39" s="73" t="s">
        <v>35</v>
      </c>
      <c r="T39" s="73" t="s">
        <v>36</v>
      </c>
      <c r="U39" s="73" t="s">
        <v>35</v>
      </c>
      <c r="V39" s="73" t="s">
        <v>36</v>
      </c>
      <c r="W39" s="73" t="s">
        <v>35</v>
      </c>
      <c r="X39" s="73" t="s">
        <v>36</v>
      </c>
      <c r="Y39" s="57">
        <f t="shared" ref="Y39:Y70" si="1">SUM(E39,H39,K39,N39)/4</f>
        <v>0.705925249161747</v>
      </c>
      <c r="Z39" s="5"/>
    </row>
    <row r="40" s="61" customFormat="1" ht="12.75" customHeight="1" spans="1:26">
      <c r="A40" s="65">
        <v>34</v>
      </c>
      <c r="B40" s="20" t="s">
        <v>194</v>
      </c>
      <c r="C40" s="66">
        <v>36</v>
      </c>
      <c r="D40" s="66">
        <v>20</v>
      </c>
      <c r="E40" s="71">
        <v>0.555555555555556</v>
      </c>
      <c r="F40" s="66">
        <v>65</v>
      </c>
      <c r="G40" s="66">
        <v>34</v>
      </c>
      <c r="H40" s="71">
        <v>0.523076923076923</v>
      </c>
      <c r="I40" s="66">
        <v>61</v>
      </c>
      <c r="J40" s="66">
        <v>45</v>
      </c>
      <c r="K40" s="71">
        <v>0.737704918032787</v>
      </c>
      <c r="L40" s="66">
        <v>27</v>
      </c>
      <c r="M40" s="66">
        <v>27</v>
      </c>
      <c r="N40" s="32">
        <v>1</v>
      </c>
      <c r="O40" s="73" t="s">
        <v>195</v>
      </c>
      <c r="P40" s="73" t="s">
        <v>196</v>
      </c>
      <c r="Q40" s="73" t="s">
        <v>197</v>
      </c>
      <c r="R40" s="73" t="s">
        <v>198</v>
      </c>
      <c r="S40" s="73" t="s">
        <v>33</v>
      </c>
      <c r="T40" s="73" t="s">
        <v>36</v>
      </c>
      <c r="U40" s="73" t="s">
        <v>199</v>
      </c>
      <c r="V40" s="73" t="s">
        <v>91</v>
      </c>
      <c r="W40" s="73" t="s">
        <v>33</v>
      </c>
      <c r="X40" s="73" t="s">
        <v>36</v>
      </c>
      <c r="Y40" s="57">
        <f t="shared" si="1"/>
        <v>0.704084349166316</v>
      </c>
      <c r="Z40" s="5"/>
    </row>
    <row r="41" spans="1:26">
      <c r="A41" s="65">
        <v>35</v>
      </c>
      <c r="B41" s="20" t="s">
        <v>200</v>
      </c>
      <c r="C41" s="66">
        <v>166</v>
      </c>
      <c r="D41" s="66">
        <v>118</v>
      </c>
      <c r="E41" s="71">
        <v>0.710843373493976</v>
      </c>
      <c r="F41" s="66">
        <v>87</v>
      </c>
      <c r="G41" s="66">
        <v>59</v>
      </c>
      <c r="H41" s="71">
        <v>0.67816091954023</v>
      </c>
      <c r="I41" s="66">
        <v>100</v>
      </c>
      <c r="J41" s="66">
        <v>52</v>
      </c>
      <c r="K41" s="71">
        <v>0.52</v>
      </c>
      <c r="L41" s="66">
        <v>61</v>
      </c>
      <c r="M41" s="66">
        <v>55</v>
      </c>
      <c r="N41" s="32">
        <v>0.901639344262295</v>
      </c>
      <c r="O41" s="73" t="s">
        <v>201</v>
      </c>
      <c r="P41" s="73" t="s">
        <v>202</v>
      </c>
      <c r="Q41" s="73" t="s">
        <v>163</v>
      </c>
      <c r="R41" s="73" t="s">
        <v>203</v>
      </c>
      <c r="S41" s="73" t="s">
        <v>35</v>
      </c>
      <c r="T41" s="73" t="s">
        <v>36</v>
      </c>
      <c r="U41" s="73" t="s">
        <v>33</v>
      </c>
      <c r="V41" s="73" t="s">
        <v>76</v>
      </c>
      <c r="W41" s="73" t="s">
        <v>33</v>
      </c>
      <c r="X41" s="73" t="s">
        <v>76</v>
      </c>
      <c r="Y41" s="57">
        <f t="shared" si="1"/>
        <v>0.702660909324125</v>
      </c>
      <c r="Z41" s="5"/>
    </row>
    <row r="42" s="59" customFormat="1" ht="12" customHeight="1" spans="1:26">
      <c r="A42" s="65">
        <v>36</v>
      </c>
      <c r="B42" s="20" t="s">
        <v>204</v>
      </c>
      <c r="C42" s="66">
        <v>135</v>
      </c>
      <c r="D42" s="66">
        <v>105</v>
      </c>
      <c r="E42" s="71">
        <v>0.777777777777778</v>
      </c>
      <c r="F42" s="66">
        <v>115</v>
      </c>
      <c r="G42" s="66">
        <v>66</v>
      </c>
      <c r="H42" s="71">
        <v>0.573913043478261</v>
      </c>
      <c r="I42" s="66">
        <v>119</v>
      </c>
      <c r="J42" s="66">
        <v>68</v>
      </c>
      <c r="K42" s="71">
        <v>0.571428571428571</v>
      </c>
      <c r="L42" s="66">
        <v>80</v>
      </c>
      <c r="M42" s="66">
        <v>71</v>
      </c>
      <c r="N42" s="32">
        <v>0.8875</v>
      </c>
      <c r="O42" s="73" t="s">
        <v>205</v>
      </c>
      <c r="P42" s="73" t="s">
        <v>206</v>
      </c>
      <c r="Q42" s="73" t="s">
        <v>207</v>
      </c>
      <c r="R42" s="73" t="s">
        <v>208</v>
      </c>
      <c r="S42" s="73" t="s">
        <v>35</v>
      </c>
      <c r="T42" s="73" t="s">
        <v>36</v>
      </c>
      <c r="U42" s="73" t="s">
        <v>35</v>
      </c>
      <c r="V42" s="73" t="s">
        <v>36</v>
      </c>
      <c r="W42" s="73" t="s">
        <v>35</v>
      </c>
      <c r="X42" s="73" t="s">
        <v>36</v>
      </c>
      <c r="Y42" s="57">
        <f t="shared" si="1"/>
        <v>0.702654848171153</v>
      </c>
      <c r="Z42" s="5"/>
    </row>
    <row r="43" s="59" customFormat="1" spans="1:25">
      <c r="A43" s="65">
        <v>37</v>
      </c>
      <c r="B43" s="20" t="s">
        <v>209</v>
      </c>
      <c r="C43" s="66">
        <v>73</v>
      </c>
      <c r="D43" s="66">
        <v>46</v>
      </c>
      <c r="E43" s="71">
        <v>0.63013698630137</v>
      </c>
      <c r="F43" s="66">
        <v>133</v>
      </c>
      <c r="G43" s="66">
        <v>86</v>
      </c>
      <c r="H43" s="71">
        <v>0.646616541353383</v>
      </c>
      <c r="I43" s="66">
        <v>119</v>
      </c>
      <c r="J43" s="66">
        <v>76</v>
      </c>
      <c r="K43" s="71">
        <v>0.638655462184874</v>
      </c>
      <c r="L43" s="66">
        <v>71</v>
      </c>
      <c r="M43" s="66">
        <v>63</v>
      </c>
      <c r="N43" s="32">
        <v>0.887323943661972</v>
      </c>
      <c r="O43" s="73" t="s">
        <v>210</v>
      </c>
      <c r="P43" s="73" t="s">
        <v>211</v>
      </c>
      <c r="Q43" s="73" t="s">
        <v>212</v>
      </c>
      <c r="R43" s="73" t="s">
        <v>213</v>
      </c>
      <c r="S43" s="73" t="s">
        <v>35</v>
      </c>
      <c r="T43" s="73" t="s">
        <v>36</v>
      </c>
      <c r="U43" s="73" t="s">
        <v>35</v>
      </c>
      <c r="V43" s="73" t="s">
        <v>36</v>
      </c>
      <c r="W43" s="73" t="s">
        <v>35</v>
      </c>
      <c r="X43" s="73" t="s">
        <v>36</v>
      </c>
      <c r="Y43" s="57">
        <f t="shared" si="1"/>
        <v>0.7006832333754</v>
      </c>
    </row>
    <row r="44" s="59" customFormat="1" spans="1:25">
      <c r="A44" s="65">
        <v>38</v>
      </c>
      <c r="B44" s="20" t="s">
        <v>214</v>
      </c>
      <c r="C44" s="66">
        <v>738</v>
      </c>
      <c r="D44" s="66">
        <v>499</v>
      </c>
      <c r="E44" s="71">
        <v>0.676151761517615</v>
      </c>
      <c r="F44" s="66">
        <v>523</v>
      </c>
      <c r="G44" s="66">
        <v>317</v>
      </c>
      <c r="H44" s="71">
        <v>0.606118546845124</v>
      </c>
      <c r="I44" s="66">
        <v>327</v>
      </c>
      <c r="J44" s="66">
        <v>230</v>
      </c>
      <c r="K44" s="71">
        <v>0.703363914373089</v>
      </c>
      <c r="L44" s="66">
        <v>253</v>
      </c>
      <c r="M44" s="66">
        <v>206</v>
      </c>
      <c r="N44" s="32">
        <v>0.814229249011858</v>
      </c>
      <c r="O44" s="73" t="s">
        <v>215</v>
      </c>
      <c r="P44" s="73" t="s">
        <v>80</v>
      </c>
      <c r="Q44" s="73" t="s">
        <v>216</v>
      </c>
      <c r="R44" s="73" t="s">
        <v>217</v>
      </c>
      <c r="S44" s="73" t="s">
        <v>35</v>
      </c>
      <c r="T44" s="73" t="s">
        <v>36</v>
      </c>
      <c r="U44" s="73" t="s">
        <v>35</v>
      </c>
      <c r="V44" s="73" t="s">
        <v>36</v>
      </c>
      <c r="W44" s="73" t="s">
        <v>35</v>
      </c>
      <c r="X44" s="73" t="s">
        <v>36</v>
      </c>
      <c r="Y44" s="57">
        <f t="shared" si="1"/>
        <v>0.699965867936921</v>
      </c>
    </row>
    <row r="45" s="59" customFormat="1" spans="1:25">
      <c r="A45" s="65">
        <v>39</v>
      </c>
      <c r="B45" s="22" t="s">
        <v>218</v>
      </c>
      <c r="C45" s="66">
        <v>337</v>
      </c>
      <c r="D45" s="66">
        <v>259</v>
      </c>
      <c r="E45" s="71">
        <v>0.768545994065282</v>
      </c>
      <c r="F45" s="66">
        <v>253</v>
      </c>
      <c r="G45" s="66">
        <v>151</v>
      </c>
      <c r="H45" s="71">
        <v>0.596837944664032</v>
      </c>
      <c r="I45" s="66">
        <v>304</v>
      </c>
      <c r="J45" s="66">
        <v>156</v>
      </c>
      <c r="K45" s="71">
        <v>0.513157894736842</v>
      </c>
      <c r="L45" s="66">
        <v>166</v>
      </c>
      <c r="M45" s="66">
        <v>150</v>
      </c>
      <c r="N45" s="32">
        <v>0.903614457831325</v>
      </c>
      <c r="O45" s="73" t="s">
        <v>219</v>
      </c>
      <c r="P45" s="73" t="s">
        <v>220</v>
      </c>
      <c r="Q45" s="73" t="s">
        <v>69</v>
      </c>
      <c r="R45" s="73" t="s">
        <v>221</v>
      </c>
      <c r="S45" s="73" t="s">
        <v>35</v>
      </c>
      <c r="T45" s="73" t="s">
        <v>36</v>
      </c>
      <c r="U45" s="73" t="s">
        <v>33</v>
      </c>
      <c r="V45" s="73" t="s">
        <v>34</v>
      </c>
      <c r="W45" s="73" t="s">
        <v>35</v>
      </c>
      <c r="X45" s="73" t="s">
        <v>36</v>
      </c>
      <c r="Y45" s="57">
        <f t="shared" si="1"/>
        <v>0.69553907282437</v>
      </c>
    </row>
    <row r="46" spans="1:25">
      <c r="A46" s="65">
        <v>40</v>
      </c>
      <c r="B46" s="20" t="s">
        <v>222</v>
      </c>
      <c r="C46" s="66">
        <v>321</v>
      </c>
      <c r="D46" s="66">
        <v>244</v>
      </c>
      <c r="E46" s="71">
        <v>0.7601246105919</v>
      </c>
      <c r="F46" s="66">
        <v>205</v>
      </c>
      <c r="G46" s="66">
        <v>124</v>
      </c>
      <c r="H46" s="71">
        <v>0.604878048780488</v>
      </c>
      <c r="I46" s="66">
        <v>230</v>
      </c>
      <c r="J46" s="66">
        <v>139</v>
      </c>
      <c r="K46" s="71">
        <v>0.604347826086956</v>
      </c>
      <c r="L46" s="66">
        <v>163</v>
      </c>
      <c r="M46" s="66">
        <v>130</v>
      </c>
      <c r="N46" s="32">
        <v>0.797546012269939</v>
      </c>
      <c r="O46" s="73" t="s">
        <v>223</v>
      </c>
      <c r="P46" s="73" t="s">
        <v>224</v>
      </c>
      <c r="Q46" s="73" t="s">
        <v>202</v>
      </c>
      <c r="R46" s="73" t="s">
        <v>124</v>
      </c>
      <c r="S46" s="73" t="s">
        <v>35</v>
      </c>
      <c r="T46" s="73" t="s">
        <v>36</v>
      </c>
      <c r="U46" s="73" t="s">
        <v>35</v>
      </c>
      <c r="V46" s="73" t="s">
        <v>36</v>
      </c>
      <c r="W46" s="73" t="s">
        <v>35</v>
      </c>
      <c r="X46" s="73" t="s">
        <v>36</v>
      </c>
      <c r="Y46" s="57">
        <f t="shared" si="1"/>
        <v>0.691724124432321</v>
      </c>
    </row>
    <row r="47" s="59" customFormat="1" spans="1:26">
      <c r="A47" s="65">
        <v>41</v>
      </c>
      <c r="B47" s="20" t="s">
        <v>225</v>
      </c>
      <c r="C47" s="67">
        <v>244</v>
      </c>
      <c r="D47" s="67">
        <v>172</v>
      </c>
      <c r="E47" s="71">
        <v>0.704918032786885</v>
      </c>
      <c r="F47" s="66">
        <v>243</v>
      </c>
      <c r="G47" s="66">
        <v>138</v>
      </c>
      <c r="H47" s="71">
        <v>0.567901234567901</v>
      </c>
      <c r="I47" s="66">
        <v>253</v>
      </c>
      <c r="J47" s="66">
        <v>157</v>
      </c>
      <c r="K47" s="71">
        <v>0.620553359683794</v>
      </c>
      <c r="L47" s="66">
        <v>188</v>
      </c>
      <c r="M47" s="66">
        <v>164</v>
      </c>
      <c r="N47" s="32">
        <v>0.872340425531915</v>
      </c>
      <c r="O47" s="73" t="s">
        <v>226</v>
      </c>
      <c r="P47" s="73" t="s">
        <v>227</v>
      </c>
      <c r="Q47" s="73" t="s">
        <v>228</v>
      </c>
      <c r="R47" s="73" t="s">
        <v>99</v>
      </c>
      <c r="S47" s="73" t="s">
        <v>35</v>
      </c>
      <c r="T47" s="73" t="s">
        <v>36</v>
      </c>
      <c r="U47" s="73" t="s">
        <v>35</v>
      </c>
      <c r="V47" s="73" t="s">
        <v>36</v>
      </c>
      <c r="W47" s="73" t="s">
        <v>35</v>
      </c>
      <c r="X47" s="73" t="s">
        <v>36</v>
      </c>
      <c r="Y47" s="57">
        <f t="shared" si="1"/>
        <v>0.691428263142624</v>
      </c>
      <c r="Z47" s="5"/>
    </row>
    <row r="48" s="59" customFormat="1" spans="1:26">
      <c r="A48" s="65">
        <v>42</v>
      </c>
      <c r="B48" s="20" t="s">
        <v>229</v>
      </c>
      <c r="C48" s="66">
        <v>75</v>
      </c>
      <c r="D48" s="66">
        <v>51</v>
      </c>
      <c r="E48" s="71">
        <v>0.68</v>
      </c>
      <c r="F48" s="66">
        <v>90</v>
      </c>
      <c r="G48" s="66">
        <v>54</v>
      </c>
      <c r="H48" s="71">
        <v>0.6</v>
      </c>
      <c r="I48" s="66">
        <v>126</v>
      </c>
      <c r="J48" s="66">
        <v>76</v>
      </c>
      <c r="K48" s="71">
        <v>0.603174603174603</v>
      </c>
      <c r="L48" s="66">
        <v>74</v>
      </c>
      <c r="M48" s="66">
        <v>64</v>
      </c>
      <c r="N48" s="32">
        <v>0.864864864864865</v>
      </c>
      <c r="O48" s="73" t="s">
        <v>230</v>
      </c>
      <c r="P48" s="73" t="s">
        <v>128</v>
      </c>
      <c r="Q48" s="73" t="s">
        <v>231</v>
      </c>
      <c r="R48" s="73" t="s">
        <v>232</v>
      </c>
      <c r="S48" s="73" t="s">
        <v>35</v>
      </c>
      <c r="T48" s="73" t="s">
        <v>36</v>
      </c>
      <c r="U48" s="73" t="s">
        <v>35</v>
      </c>
      <c r="V48" s="73" t="s">
        <v>36</v>
      </c>
      <c r="W48" s="73" t="s">
        <v>35</v>
      </c>
      <c r="X48" s="73" t="s">
        <v>36</v>
      </c>
      <c r="Y48" s="57">
        <f t="shared" si="1"/>
        <v>0.687009867009867</v>
      </c>
      <c r="Z48" s="5"/>
    </row>
    <row r="49" s="59" customFormat="1" spans="1:26">
      <c r="A49" s="65">
        <v>43</v>
      </c>
      <c r="B49" s="20" t="s">
        <v>233</v>
      </c>
      <c r="C49" s="66">
        <v>459</v>
      </c>
      <c r="D49" s="66">
        <v>328</v>
      </c>
      <c r="E49" s="71">
        <v>0.714596949891068</v>
      </c>
      <c r="F49" s="66">
        <v>341</v>
      </c>
      <c r="G49" s="66">
        <v>189</v>
      </c>
      <c r="H49" s="71">
        <v>0.55425219941349</v>
      </c>
      <c r="I49" s="66">
        <v>235</v>
      </c>
      <c r="J49" s="66">
        <v>154</v>
      </c>
      <c r="K49" s="71">
        <v>0.65531914893617</v>
      </c>
      <c r="L49" s="66">
        <v>140</v>
      </c>
      <c r="M49" s="66">
        <v>115</v>
      </c>
      <c r="N49" s="32">
        <v>0.821428571428571</v>
      </c>
      <c r="O49" s="73" t="s">
        <v>234</v>
      </c>
      <c r="P49" s="73" t="s">
        <v>235</v>
      </c>
      <c r="Q49" s="73" t="s">
        <v>236</v>
      </c>
      <c r="R49" s="73" t="s">
        <v>99</v>
      </c>
      <c r="S49" s="73" t="s">
        <v>33</v>
      </c>
      <c r="T49" s="73" t="s">
        <v>91</v>
      </c>
      <c r="U49" s="73" t="s">
        <v>33</v>
      </c>
      <c r="V49" s="73" t="s">
        <v>91</v>
      </c>
      <c r="W49" s="73" t="s">
        <v>33</v>
      </c>
      <c r="X49" s="73" t="s">
        <v>91</v>
      </c>
      <c r="Y49" s="57">
        <f t="shared" si="1"/>
        <v>0.686399217417325</v>
      </c>
      <c r="Z49" s="75"/>
    </row>
    <row r="50" spans="1:26">
      <c r="A50" s="65">
        <v>44</v>
      </c>
      <c r="B50" s="22" t="s">
        <v>237</v>
      </c>
      <c r="C50" s="23">
        <v>275</v>
      </c>
      <c r="D50" s="23">
        <v>191</v>
      </c>
      <c r="E50" s="71">
        <v>0.694545454545455</v>
      </c>
      <c r="F50" s="66">
        <v>143</v>
      </c>
      <c r="G50" s="66">
        <v>89</v>
      </c>
      <c r="H50" s="71">
        <v>0.622377622377622</v>
      </c>
      <c r="I50" s="66">
        <v>187</v>
      </c>
      <c r="J50" s="66">
        <v>98</v>
      </c>
      <c r="K50" s="71">
        <v>0.524064171122995</v>
      </c>
      <c r="L50" s="66">
        <v>111</v>
      </c>
      <c r="M50" s="66">
        <v>100</v>
      </c>
      <c r="N50" s="32">
        <v>0.900900900900901</v>
      </c>
      <c r="O50" s="73" t="s">
        <v>238</v>
      </c>
      <c r="P50" s="73" t="s">
        <v>168</v>
      </c>
      <c r="Q50" s="73" t="s">
        <v>239</v>
      </c>
      <c r="R50" s="73" t="s">
        <v>240</v>
      </c>
      <c r="S50" s="73" t="s">
        <v>33</v>
      </c>
      <c r="T50" s="73" t="s">
        <v>52</v>
      </c>
      <c r="U50" s="73" t="s">
        <v>35</v>
      </c>
      <c r="V50" s="73" t="s">
        <v>36</v>
      </c>
      <c r="W50" s="73" t="s">
        <v>35</v>
      </c>
      <c r="X50" s="73" t="s">
        <v>36</v>
      </c>
      <c r="Y50" s="57">
        <f t="shared" si="1"/>
        <v>0.685472037236743</v>
      </c>
      <c r="Z50" s="75"/>
    </row>
    <row r="51" s="59" customFormat="1" spans="1:26">
      <c r="A51" s="65">
        <v>45</v>
      </c>
      <c r="B51" s="20" t="s">
        <v>241</v>
      </c>
      <c r="C51" s="66">
        <v>197</v>
      </c>
      <c r="D51" s="66">
        <v>148</v>
      </c>
      <c r="E51" s="71">
        <v>0.751269035532995</v>
      </c>
      <c r="F51" s="66">
        <v>220</v>
      </c>
      <c r="G51" s="66">
        <v>136</v>
      </c>
      <c r="H51" s="71">
        <v>0.618181818181818</v>
      </c>
      <c r="I51" s="66">
        <v>182</v>
      </c>
      <c r="J51" s="66">
        <v>102</v>
      </c>
      <c r="K51" s="71">
        <v>0.56043956043956</v>
      </c>
      <c r="L51" s="66">
        <v>139</v>
      </c>
      <c r="M51" s="66">
        <v>112</v>
      </c>
      <c r="N51" s="32">
        <v>0.805755395683453</v>
      </c>
      <c r="O51" s="73" t="s">
        <v>242</v>
      </c>
      <c r="P51" s="73" t="s">
        <v>220</v>
      </c>
      <c r="Q51" s="73" t="s">
        <v>243</v>
      </c>
      <c r="R51" s="73" t="s">
        <v>75</v>
      </c>
      <c r="S51" s="73" t="s">
        <v>35</v>
      </c>
      <c r="T51" s="73" t="s">
        <v>36</v>
      </c>
      <c r="U51" s="73" t="s">
        <v>35</v>
      </c>
      <c r="V51" s="73" t="s">
        <v>36</v>
      </c>
      <c r="W51" s="73" t="s">
        <v>35</v>
      </c>
      <c r="X51" s="73" t="s">
        <v>36</v>
      </c>
      <c r="Y51" s="57">
        <f t="shared" si="1"/>
        <v>0.683911452459457</v>
      </c>
      <c r="Z51" s="75"/>
    </row>
    <row r="52" s="59" customFormat="1" spans="1:26">
      <c r="A52" s="65">
        <v>46</v>
      </c>
      <c r="B52" s="20" t="s">
        <v>244</v>
      </c>
      <c r="C52" s="66">
        <v>55</v>
      </c>
      <c r="D52" s="66">
        <v>40</v>
      </c>
      <c r="E52" s="71">
        <v>0.727272727272727</v>
      </c>
      <c r="F52" s="66">
        <v>95</v>
      </c>
      <c r="G52" s="66">
        <v>62</v>
      </c>
      <c r="H52" s="71">
        <v>0.652631578947368</v>
      </c>
      <c r="I52" s="66">
        <v>116</v>
      </c>
      <c r="J52" s="66">
        <v>59</v>
      </c>
      <c r="K52" s="71">
        <v>0.508620689655172</v>
      </c>
      <c r="L52" s="66">
        <v>57</v>
      </c>
      <c r="M52" s="66">
        <v>48</v>
      </c>
      <c r="N52" s="32">
        <v>0.842105263157895</v>
      </c>
      <c r="O52" s="73" t="s">
        <v>245</v>
      </c>
      <c r="P52" s="73" t="s">
        <v>55</v>
      </c>
      <c r="Q52" s="73" t="s">
        <v>44</v>
      </c>
      <c r="R52" s="73" t="s">
        <v>246</v>
      </c>
      <c r="S52" s="73" t="s">
        <v>35</v>
      </c>
      <c r="T52" s="73" t="s">
        <v>36</v>
      </c>
      <c r="U52" s="73" t="s">
        <v>35</v>
      </c>
      <c r="V52" s="73" t="s">
        <v>36</v>
      </c>
      <c r="W52" s="73" t="s">
        <v>35</v>
      </c>
      <c r="X52" s="73" t="s">
        <v>36</v>
      </c>
      <c r="Y52" s="57">
        <f t="shared" si="1"/>
        <v>0.682657564758291</v>
      </c>
      <c r="Z52" s="75"/>
    </row>
    <row r="53" s="62" customFormat="1" spans="1:26">
      <c r="A53" s="65">
        <v>47</v>
      </c>
      <c r="B53" s="20" t="s">
        <v>247</v>
      </c>
      <c r="C53" s="66">
        <v>178</v>
      </c>
      <c r="D53" s="66">
        <v>121</v>
      </c>
      <c r="E53" s="71">
        <v>0.679775280898876</v>
      </c>
      <c r="F53" s="66">
        <v>134</v>
      </c>
      <c r="G53" s="66">
        <v>97</v>
      </c>
      <c r="H53" s="71">
        <v>0.723880597014925</v>
      </c>
      <c r="I53" s="66">
        <v>194</v>
      </c>
      <c r="J53" s="66">
        <v>103</v>
      </c>
      <c r="K53" s="71">
        <v>0.530927835051546</v>
      </c>
      <c r="L53" s="66">
        <v>120</v>
      </c>
      <c r="M53" s="66">
        <v>95</v>
      </c>
      <c r="N53" s="32">
        <v>0.791666666666667</v>
      </c>
      <c r="O53" s="73" t="s">
        <v>248</v>
      </c>
      <c r="P53" s="73" t="s">
        <v>249</v>
      </c>
      <c r="Q53" s="73" t="s">
        <v>250</v>
      </c>
      <c r="R53" s="73" t="s">
        <v>251</v>
      </c>
      <c r="S53" s="73" t="s">
        <v>35</v>
      </c>
      <c r="T53" s="73" t="s">
        <v>36</v>
      </c>
      <c r="U53" s="73" t="s">
        <v>35</v>
      </c>
      <c r="V53" s="73" t="s">
        <v>36</v>
      </c>
      <c r="W53" s="73" t="s">
        <v>35</v>
      </c>
      <c r="X53" s="73" t="s">
        <v>36</v>
      </c>
      <c r="Y53" s="57">
        <f t="shared" si="1"/>
        <v>0.681562594908004</v>
      </c>
      <c r="Z53" s="75"/>
    </row>
    <row r="54" spans="1:26">
      <c r="A54" s="65">
        <v>48</v>
      </c>
      <c r="B54" s="68" t="s">
        <v>252</v>
      </c>
      <c r="C54" s="66">
        <v>269</v>
      </c>
      <c r="D54" s="66">
        <v>195</v>
      </c>
      <c r="E54" s="71">
        <v>0.724907063197026</v>
      </c>
      <c r="F54" s="66">
        <v>184</v>
      </c>
      <c r="G54" s="66">
        <v>114</v>
      </c>
      <c r="H54" s="71">
        <v>0.619565217391304</v>
      </c>
      <c r="I54" s="66">
        <v>166</v>
      </c>
      <c r="J54" s="66">
        <v>93</v>
      </c>
      <c r="K54" s="71">
        <v>0.560240963855422</v>
      </c>
      <c r="L54" s="66">
        <v>120</v>
      </c>
      <c r="M54" s="66">
        <v>98</v>
      </c>
      <c r="N54" s="32">
        <v>0.816666666666667</v>
      </c>
      <c r="O54" s="73" t="s">
        <v>253</v>
      </c>
      <c r="P54" s="73" t="s">
        <v>168</v>
      </c>
      <c r="Q54" s="73" t="s">
        <v>69</v>
      </c>
      <c r="R54" s="73" t="s">
        <v>32</v>
      </c>
      <c r="S54" s="73" t="s">
        <v>35</v>
      </c>
      <c r="T54" s="73" t="s">
        <v>36</v>
      </c>
      <c r="U54" s="73" t="s">
        <v>35</v>
      </c>
      <c r="V54" s="73" t="s">
        <v>36</v>
      </c>
      <c r="W54" s="73" t="s">
        <v>35</v>
      </c>
      <c r="X54" s="73" t="s">
        <v>36</v>
      </c>
      <c r="Y54" s="57">
        <f t="shared" si="1"/>
        <v>0.680344977777605</v>
      </c>
      <c r="Z54" s="75"/>
    </row>
    <row r="55" s="62" customFormat="1" spans="1:26">
      <c r="A55" s="65">
        <v>49</v>
      </c>
      <c r="B55" s="69" t="s">
        <v>254</v>
      </c>
      <c r="C55" s="66">
        <v>321</v>
      </c>
      <c r="D55" s="66">
        <v>238</v>
      </c>
      <c r="E55" s="71">
        <v>0.741433021806854</v>
      </c>
      <c r="F55" s="66">
        <v>289</v>
      </c>
      <c r="G55" s="66">
        <v>154</v>
      </c>
      <c r="H55" s="71">
        <v>0.532871972318339</v>
      </c>
      <c r="I55" s="66">
        <v>298</v>
      </c>
      <c r="J55" s="66">
        <v>160</v>
      </c>
      <c r="K55" s="71">
        <v>0.536912751677852</v>
      </c>
      <c r="L55" s="66">
        <v>170</v>
      </c>
      <c r="M55" s="66">
        <v>152</v>
      </c>
      <c r="N55" s="32">
        <v>0.894117647058824</v>
      </c>
      <c r="O55" s="73" t="s">
        <v>255</v>
      </c>
      <c r="P55" s="73" t="s">
        <v>256</v>
      </c>
      <c r="Q55" s="73" t="s">
        <v>257</v>
      </c>
      <c r="R55" s="73" t="s">
        <v>258</v>
      </c>
      <c r="S55" s="73" t="s">
        <v>35</v>
      </c>
      <c r="T55" s="73" t="s">
        <v>36</v>
      </c>
      <c r="U55" s="73" t="s">
        <v>35</v>
      </c>
      <c r="V55" s="73" t="s">
        <v>36</v>
      </c>
      <c r="W55" s="73" t="s">
        <v>35</v>
      </c>
      <c r="X55" s="73" t="s">
        <v>36</v>
      </c>
      <c r="Y55" s="57">
        <f t="shared" si="1"/>
        <v>0.676333848215467</v>
      </c>
      <c r="Z55" s="76"/>
    </row>
    <row r="56" s="59" customFormat="1" spans="1:26">
      <c r="A56" s="65">
        <v>50</v>
      </c>
      <c r="B56" s="69" t="s">
        <v>259</v>
      </c>
      <c r="C56" s="66">
        <v>232</v>
      </c>
      <c r="D56" s="66">
        <v>171</v>
      </c>
      <c r="E56" s="71">
        <v>0.737068965517241</v>
      </c>
      <c r="F56" s="66">
        <v>156</v>
      </c>
      <c r="G56" s="66">
        <v>86</v>
      </c>
      <c r="H56" s="71">
        <v>0.551282051282051</v>
      </c>
      <c r="I56" s="66">
        <v>156</v>
      </c>
      <c r="J56" s="66">
        <v>103</v>
      </c>
      <c r="K56" s="71">
        <v>0.66025641025641</v>
      </c>
      <c r="L56" s="66">
        <v>129</v>
      </c>
      <c r="M56" s="66">
        <v>97</v>
      </c>
      <c r="N56" s="32">
        <v>0.751937984496124</v>
      </c>
      <c r="O56" s="73" t="s">
        <v>260</v>
      </c>
      <c r="P56" s="73" t="s">
        <v>173</v>
      </c>
      <c r="Q56" s="73" t="s">
        <v>261</v>
      </c>
      <c r="R56" s="73" t="s">
        <v>262</v>
      </c>
      <c r="S56" s="73" t="s">
        <v>35</v>
      </c>
      <c r="T56" s="73" t="s">
        <v>36</v>
      </c>
      <c r="U56" s="73" t="s">
        <v>33</v>
      </c>
      <c r="V56" s="73" t="s">
        <v>91</v>
      </c>
      <c r="W56" s="73" t="s">
        <v>35</v>
      </c>
      <c r="X56" s="73" t="s">
        <v>36</v>
      </c>
      <c r="Y56" s="57">
        <f t="shared" si="1"/>
        <v>0.675136352887957</v>
      </c>
      <c r="Z56" s="76"/>
    </row>
    <row r="57" s="61" customFormat="1" spans="1:26">
      <c r="A57" s="65">
        <v>51</v>
      </c>
      <c r="B57" s="69" t="s">
        <v>263</v>
      </c>
      <c r="C57" s="66">
        <v>111</v>
      </c>
      <c r="D57" s="66">
        <v>70</v>
      </c>
      <c r="E57" s="71">
        <v>0.630630630630631</v>
      </c>
      <c r="F57" s="66">
        <v>117</v>
      </c>
      <c r="G57" s="66">
        <v>83</v>
      </c>
      <c r="H57" s="71">
        <v>0.709401709401709</v>
      </c>
      <c r="I57" s="66">
        <v>101</v>
      </c>
      <c r="J57" s="66">
        <v>60</v>
      </c>
      <c r="K57" s="71">
        <v>0.594059405940594</v>
      </c>
      <c r="L57" s="66">
        <v>81</v>
      </c>
      <c r="M57" s="66">
        <v>62</v>
      </c>
      <c r="N57" s="32">
        <v>0.765432098765432</v>
      </c>
      <c r="O57" s="73" t="s">
        <v>264</v>
      </c>
      <c r="P57" s="73" t="s">
        <v>235</v>
      </c>
      <c r="Q57" s="73" t="s">
        <v>265</v>
      </c>
      <c r="R57" s="73" t="s">
        <v>266</v>
      </c>
      <c r="S57" s="73" t="s">
        <v>35</v>
      </c>
      <c r="T57" s="73" t="s">
        <v>36</v>
      </c>
      <c r="U57" s="73" t="s">
        <v>35</v>
      </c>
      <c r="V57" s="73" t="s">
        <v>36</v>
      </c>
      <c r="W57" s="73" t="s">
        <v>35</v>
      </c>
      <c r="X57" s="73" t="s">
        <v>36</v>
      </c>
      <c r="Y57" s="57">
        <f t="shared" si="1"/>
        <v>0.674880961184592</v>
      </c>
      <c r="Z57" s="76"/>
    </row>
    <row r="58" s="59" customFormat="1" spans="1:26">
      <c r="A58" s="65">
        <v>52</v>
      </c>
      <c r="B58" s="70" t="s">
        <v>267</v>
      </c>
      <c r="C58" s="66">
        <v>420</v>
      </c>
      <c r="D58" s="66">
        <v>262</v>
      </c>
      <c r="E58" s="71">
        <v>0.623809523809524</v>
      </c>
      <c r="F58" s="66">
        <v>275</v>
      </c>
      <c r="G58" s="66">
        <v>143</v>
      </c>
      <c r="H58" s="71">
        <v>0.52</v>
      </c>
      <c r="I58" s="66">
        <v>220</v>
      </c>
      <c r="J58" s="66">
        <v>149</v>
      </c>
      <c r="K58" s="71">
        <v>0.677272727272727</v>
      </c>
      <c r="L58" s="66">
        <v>140</v>
      </c>
      <c r="M58" s="66">
        <v>122</v>
      </c>
      <c r="N58" s="32">
        <v>0.871428571428571</v>
      </c>
      <c r="O58" s="73" t="s">
        <v>268</v>
      </c>
      <c r="P58" s="73" t="s">
        <v>269</v>
      </c>
      <c r="Q58" s="73" t="s">
        <v>270</v>
      </c>
      <c r="R58" s="73" t="s">
        <v>271</v>
      </c>
      <c r="S58" s="73" t="s">
        <v>33</v>
      </c>
      <c r="T58" s="73" t="s">
        <v>52</v>
      </c>
      <c r="U58" s="73" t="s">
        <v>35</v>
      </c>
      <c r="V58" s="73" t="s">
        <v>36</v>
      </c>
      <c r="W58" s="73" t="s">
        <v>35</v>
      </c>
      <c r="X58" s="73" t="s">
        <v>36</v>
      </c>
      <c r="Y58" s="57">
        <f t="shared" si="1"/>
        <v>0.673127705627706</v>
      </c>
      <c r="Z58" s="76"/>
    </row>
    <row r="59" s="62" customFormat="1" ht="14.25" customHeight="1" spans="1:26">
      <c r="A59" s="65">
        <v>53</v>
      </c>
      <c r="B59" s="69" t="s">
        <v>272</v>
      </c>
      <c r="C59" s="66">
        <v>234</v>
      </c>
      <c r="D59" s="66">
        <v>161</v>
      </c>
      <c r="E59" s="71">
        <v>0.688034188034188</v>
      </c>
      <c r="F59" s="66">
        <v>169</v>
      </c>
      <c r="G59" s="66">
        <v>94</v>
      </c>
      <c r="H59" s="71">
        <v>0.556213017751479</v>
      </c>
      <c r="I59" s="66">
        <v>227</v>
      </c>
      <c r="J59" s="66">
        <v>119</v>
      </c>
      <c r="K59" s="71">
        <v>0.524229074889868</v>
      </c>
      <c r="L59" s="66">
        <v>107</v>
      </c>
      <c r="M59" s="66">
        <v>97</v>
      </c>
      <c r="N59" s="32">
        <v>0.906542056074766</v>
      </c>
      <c r="O59" s="73" t="s">
        <v>273</v>
      </c>
      <c r="P59" s="73" t="s">
        <v>274</v>
      </c>
      <c r="Q59" s="73" t="s">
        <v>275</v>
      </c>
      <c r="R59" s="73" t="s">
        <v>276</v>
      </c>
      <c r="S59" s="73" t="s">
        <v>33</v>
      </c>
      <c r="T59" s="73" t="s">
        <v>91</v>
      </c>
      <c r="U59" s="73" t="s">
        <v>35</v>
      </c>
      <c r="V59" s="73" t="s">
        <v>36</v>
      </c>
      <c r="W59" s="73" t="s">
        <v>35</v>
      </c>
      <c r="X59" s="73" t="s">
        <v>36</v>
      </c>
      <c r="Y59" s="57">
        <f t="shared" si="1"/>
        <v>0.668754584187575</v>
      </c>
      <c r="Z59" s="76"/>
    </row>
    <row r="60" s="59" customFormat="1" spans="1:26">
      <c r="A60" s="65">
        <v>54</v>
      </c>
      <c r="B60" s="69" t="s">
        <v>277</v>
      </c>
      <c r="C60" s="66">
        <v>329</v>
      </c>
      <c r="D60" s="66">
        <v>241</v>
      </c>
      <c r="E60" s="71">
        <v>0.732522796352584</v>
      </c>
      <c r="F60" s="66">
        <v>276</v>
      </c>
      <c r="G60" s="66">
        <v>144</v>
      </c>
      <c r="H60" s="71">
        <v>0.521739130434783</v>
      </c>
      <c r="I60" s="66">
        <v>198</v>
      </c>
      <c r="J60" s="66">
        <v>131</v>
      </c>
      <c r="K60" s="71">
        <v>0.661616161616162</v>
      </c>
      <c r="L60" s="66">
        <v>157</v>
      </c>
      <c r="M60" s="66">
        <v>117</v>
      </c>
      <c r="N60" s="32">
        <v>0.745222929936306</v>
      </c>
      <c r="O60" s="73" t="s">
        <v>278</v>
      </c>
      <c r="P60" s="73" t="s">
        <v>279</v>
      </c>
      <c r="Q60" s="73" t="s">
        <v>280</v>
      </c>
      <c r="R60" s="73" t="s">
        <v>281</v>
      </c>
      <c r="S60" s="73" t="s">
        <v>33</v>
      </c>
      <c r="T60" s="73" t="s">
        <v>130</v>
      </c>
      <c r="U60" s="73" t="s">
        <v>35</v>
      </c>
      <c r="V60" s="73" t="s">
        <v>36</v>
      </c>
      <c r="W60" s="73" t="s">
        <v>35</v>
      </c>
      <c r="X60" s="73" t="s">
        <v>36</v>
      </c>
      <c r="Y60" s="57">
        <f t="shared" si="1"/>
        <v>0.665275254584958</v>
      </c>
      <c r="Z60" s="76"/>
    </row>
    <row r="61" s="59" customFormat="1" spans="1:25">
      <c r="A61" s="65">
        <v>55</v>
      </c>
      <c r="B61" s="20" t="s">
        <v>282</v>
      </c>
      <c r="C61" s="66">
        <v>48</v>
      </c>
      <c r="D61" s="66">
        <v>30</v>
      </c>
      <c r="E61" s="71">
        <v>0.625</v>
      </c>
      <c r="F61" s="66">
        <v>97</v>
      </c>
      <c r="G61" s="66">
        <v>62</v>
      </c>
      <c r="H61" s="71">
        <v>0.639175257731959</v>
      </c>
      <c r="I61" s="66">
        <v>109</v>
      </c>
      <c r="J61" s="66">
        <v>59</v>
      </c>
      <c r="K61" s="71">
        <v>0.541284403669725</v>
      </c>
      <c r="L61" s="66">
        <v>56</v>
      </c>
      <c r="M61" s="66">
        <v>45</v>
      </c>
      <c r="N61" s="32">
        <v>0.803571428571429</v>
      </c>
      <c r="O61" s="73" t="s">
        <v>283</v>
      </c>
      <c r="P61" s="73" t="s">
        <v>284</v>
      </c>
      <c r="Q61" s="73" t="s">
        <v>74</v>
      </c>
      <c r="R61" s="73" t="s">
        <v>276</v>
      </c>
      <c r="S61" s="73" t="s">
        <v>35</v>
      </c>
      <c r="T61" s="73" t="s">
        <v>36</v>
      </c>
      <c r="U61" s="73" t="s">
        <v>35</v>
      </c>
      <c r="V61" s="73" t="s">
        <v>36</v>
      </c>
      <c r="W61" s="73" t="s">
        <v>35</v>
      </c>
      <c r="X61" s="73" t="s">
        <v>36</v>
      </c>
      <c r="Y61" s="57">
        <f t="shared" si="1"/>
        <v>0.652257772493278</v>
      </c>
    </row>
    <row r="62" s="59" customFormat="1" spans="1:26">
      <c r="A62" s="65">
        <v>56</v>
      </c>
      <c r="B62" s="69" t="s">
        <v>285</v>
      </c>
      <c r="C62" s="66">
        <v>160</v>
      </c>
      <c r="D62" s="66">
        <v>96</v>
      </c>
      <c r="E62" s="71">
        <v>0.6</v>
      </c>
      <c r="F62" s="66">
        <v>94</v>
      </c>
      <c r="G62" s="66">
        <v>49</v>
      </c>
      <c r="H62" s="71">
        <v>0.521276595744681</v>
      </c>
      <c r="I62" s="66">
        <v>107</v>
      </c>
      <c r="J62" s="66">
        <v>62</v>
      </c>
      <c r="K62" s="71">
        <v>0.579439252336449</v>
      </c>
      <c r="L62" s="66">
        <v>63</v>
      </c>
      <c r="M62" s="66">
        <v>57</v>
      </c>
      <c r="N62" s="32">
        <v>0.904761904761905</v>
      </c>
      <c r="O62" s="73" t="s">
        <v>286</v>
      </c>
      <c r="P62" s="73" t="s">
        <v>265</v>
      </c>
      <c r="Q62" s="73" t="s">
        <v>45</v>
      </c>
      <c r="R62" s="73" t="s">
        <v>287</v>
      </c>
      <c r="S62" s="73" t="s">
        <v>35</v>
      </c>
      <c r="T62" s="73" t="s">
        <v>36</v>
      </c>
      <c r="U62" s="73" t="s">
        <v>35</v>
      </c>
      <c r="V62" s="73" t="s">
        <v>36</v>
      </c>
      <c r="W62" s="73" t="s">
        <v>35</v>
      </c>
      <c r="X62" s="73" t="s">
        <v>36</v>
      </c>
      <c r="Y62" s="57">
        <f t="shared" si="1"/>
        <v>0.651369438210759</v>
      </c>
      <c r="Z62" s="76"/>
    </row>
    <row r="63" s="59" customFormat="1" spans="1:25">
      <c r="A63" s="65">
        <v>57</v>
      </c>
      <c r="B63" s="24" t="s">
        <v>288</v>
      </c>
      <c r="C63" s="66">
        <v>14</v>
      </c>
      <c r="D63" s="66">
        <v>7</v>
      </c>
      <c r="E63" s="71">
        <v>0.5</v>
      </c>
      <c r="F63" s="66">
        <v>43</v>
      </c>
      <c r="G63" s="66">
        <v>28</v>
      </c>
      <c r="H63" s="71">
        <v>0.651162790697674</v>
      </c>
      <c r="I63" s="66">
        <v>86</v>
      </c>
      <c r="J63" s="66">
        <v>47</v>
      </c>
      <c r="K63" s="71">
        <v>0.546511627906977</v>
      </c>
      <c r="L63" s="66">
        <v>50</v>
      </c>
      <c r="M63" s="66">
        <v>45</v>
      </c>
      <c r="N63" s="32">
        <v>0.9</v>
      </c>
      <c r="O63" s="73" t="s">
        <v>289</v>
      </c>
      <c r="P63" s="73" t="s">
        <v>45</v>
      </c>
      <c r="Q63" s="73" t="s">
        <v>290</v>
      </c>
      <c r="R63" s="73" t="s">
        <v>291</v>
      </c>
      <c r="S63" s="73" t="s">
        <v>35</v>
      </c>
      <c r="T63" s="73" t="s">
        <v>36</v>
      </c>
      <c r="U63" s="73" t="s">
        <v>35</v>
      </c>
      <c r="V63" s="73" t="s">
        <v>36</v>
      </c>
      <c r="W63" s="73" t="s">
        <v>35</v>
      </c>
      <c r="X63" s="73" t="s">
        <v>36</v>
      </c>
      <c r="Y63" s="57">
        <f t="shared" si="1"/>
        <v>0.649418604651163</v>
      </c>
    </row>
    <row r="64" s="59" customFormat="1" ht="14.25" customHeight="1" spans="1:25">
      <c r="A64" s="65">
        <v>58</v>
      </c>
      <c r="B64" s="20" t="s">
        <v>292</v>
      </c>
      <c r="C64" s="66">
        <v>138</v>
      </c>
      <c r="D64" s="66">
        <v>99</v>
      </c>
      <c r="E64" s="71">
        <v>0.717391304347826</v>
      </c>
      <c r="F64" s="66">
        <v>151</v>
      </c>
      <c r="G64" s="66">
        <v>83</v>
      </c>
      <c r="H64" s="71">
        <v>0.549668874172185</v>
      </c>
      <c r="I64" s="66">
        <v>106</v>
      </c>
      <c r="J64" s="66">
        <v>65</v>
      </c>
      <c r="K64" s="71">
        <v>0.613207547169811</v>
      </c>
      <c r="L64" s="66">
        <v>81</v>
      </c>
      <c r="M64" s="66">
        <v>58</v>
      </c>
      <c r="N64" s="32">
        <v>0.716049382716049</v>
      </c>
      <c r="O64" s="73" t="s">
        <v>293</v>
      </c>
      <c r="P64" s="73" t="s">
        <v>191</v>
      </c>
      <c r="Q64" s="73" t="s">
        <v>294</v>
      </c>
      <c r="R64" s="73" t="s">
        <v>295</v>
      </c>
      <c r="S64" s="73" t="s">
        <v>35</v>
      </c>
      <c r="T64" s="73" t="s">
        <v>36</v>
      </c>
      <c r="U64" s="73" t="s">
        <v>35</v>
      </c>
      <c r="V64" s="73" t="s">
        <v>36</v>
      </c>
      <c r="W64" s="73" t="s">
        <v>35</v>
      </c>
      <c r="X64" s="73" t="s">
        <v>36</v>
      </c>
      <c r="Y64" s="57">
        <f t="shared" si="1"/>
        <v>0.649079277101468</v>
      </c>
    </row>
    <row r="65" s="59" customFormat="1" spans="1:25">
      <c r="A65" s="65">
        <v>59</v>
      </c>
      <c r="B65" s="20" t="s">
        <v>296</v>
      </c>
      <c r="C65" s="66">
        <v>155</v>
      </c>
      <c r="D65" s="66">
        <v>111</v>
      </c>
      <c r="E65" s="71">
        <v>0.716129032258065</v>
      </c>
      <c r="F65" s="66">
        <v>91</v>
      </c>
      <c r="G65" s="66">
        <v>43</v>
      </c>
      <c r="H65" s="71">
        <v>0.472527472527473</v>
      </c>
      <c r="I65" s="66">
        <v>173</v>
      </c>
      <c r="J65" s="66">
        <v>94</v>
      </c>
      <c r="K65" s="71">
        <v>0.543352601156069</v>
      </c>
      <c r="L65" s="66">
        <v>102</v>
      </c>
      <c r="M65" s="66">
        <v>87</v>
      </c>
      <c r="N65" s="32">
        <v>0.852941176470588</v>
      </c>
      <c r="O65" s="73" t="s">
        <v>297</v>
      </c>
      <c r="P65" s="73" t="s">
        <v>182</v>
      </c>
      <c r="Q65" s="73" t="s">
        <v>294</v>
      </c>
      <c r="R65" s="73" t="s">
        <v>129</v>
      </c>
      <c r="S65" s="73" t="s">
        <v>35</v>
      </c>
      <c r="T65" s="73" t="s">
        <v>36</v>
      </c>
      <c r="U65" s="73" t="s">
        <v>35</v>
      </c>
      <c r="V65" s="73" t="s">
        <v>36</v>
      </c>
      <c r="W65" s="73" t="s">
        <v>35</v>
      </c>
      <c r="X65" s="73" t="s">
        <v>36</v>
      </c>
      <c r="Y65" s="57">
        <f t="shared" si="1"/>
        <v>0.646237570603049</v>
      </c>
    </row>
    <row r="66" s="59" customFormat="1" spans="1:25">
      <c r="A66" s="65">
        <v>60</v>
      </c>
      <c r="B66" s="20" t="s">
        <v>298</v>
      </c>
      <c r="C66" s="66">
        <v>159</v>
      </c>
      <c r="D66" s="66">
        <v>112</v>
      </c>
      <c r="E66" s="71">
        <v>0.70440251572327</v>
      </c>
      <c r="F66" s="66">
        <v>127</v>
      </c>
      <c r="G66" s="66">
        <v>65</v>
      </c>
      <c r="H66" s="71">
        <v>0.511811023622047</v>
      </c>
      <c r="I66" s="66">
        <v>150</v>
      </c>
      <c r="J66" s="66">
        <v>82</v>
      </c>
      <c r="K66" s="71">
        <v>0.546666666666667</v>
      </c>
      <c r="L66" s="66">
        <v>94</v>
      </c>
      <c r="M66" s="66">
        <v>77</v>
      </c>
      <c r="N66" s="32">
        <v>0.819148936170213</v>
      </c>
      <c r="O66" s="73" t="s">
        <v>299</v>
      </c>
      <c r="P66" s="73" t="s">
        <v>250</v>
      </c>
      <c r="Q66" s="73" t="s">
        <v>191</v>
      </c>
      <c r="R66" s="73" t="s">
        <v>300</v>
      </c>
      <c r="S66" s="73" t="s">
        <v>35</v>
      </c>
      <c r="T66" s="73" t="s">
        <v>36</v>
      </c>
      <c r="U66" s="73" t="s">
        <v>33</v>
      </c>
      <c r="V66" s="73" t="s">
        <v>170</v>
      </c>
      <c r="W66" s="73" t="s">
        <v>35</v>
      </c>
      <c r="X66" s="73" t="s">
        <v>36</v>
      </c>
      <c r="Y66" s="57">
        <f t="shared" si="1"/>
        <v>0.645507285545549</v>
      </c>
    </row>
    <row r="67" s="59" customFormat="1" spans="1:25">
      <c r="A67" s="65">
        <v>61</v>
      </c>
      <c r="B67" s="20" t="s">
        <v>301</v>
      </c>
      <c r="C67" s="66">
        <v>41</v>
      </c>
      <c r="D67" s="66">
        <v>29</v>
      </c>
      <c r="E67" s="71">
        <v>0.707317073170732</v>
      </c>
      <c r="F67" s="66">
        <v>116</v>
      </c>
      <c r="G67" s="66">
        <v>41</v>
      </c>
      <c r="H67" s="71">
        <v>0.353448275862069</v>
      </c>
      <c r="I67" s="66">
        <v>95</v>
      </c>
      <c r="J67" s="66">
        <v>64</v>
      </c>
      <c r="K67" s="71">
        <v>0.673684210526316</v>
      </c>
      <c r="L67" s="66">
        <v>75</v>
      </c>
      <c r="M67" s="66">
        <v>60</v>
      </c>
      <c r="N67" s="32">
        <v>0.8</v>
      </c>
      <c r="O67" s="73" t="s">
        <v>302</v>
      </c>
      <c r="P67" s="73" t="s">
        <v>303</v>
      </c>
      <c r="Q67" s="73" t="s">
        <v>304</v>
      </c>
      <c r="R67" s="73" t="s">
        <v>305</v>
      </c>
      <c r="S67" s="73" t="s">
        <v>33</v>
      </c>
      <c r="T67" s="73" t="s">
        <v>52</v>
      </c>
      <c r="U67" s="73" t="s">
        <v>35</v>
      </c>
      <c r="V67" s="73" t="s">
        <v>36</v>
      </c>
      <c r="W67" s="73" t="s">
        <v>35</v>
      </c>
      <c r="X67" s="73" t="s">
        <v>36</v>
      </c>
      <c r="Y67" s="57">
        <f t="shared" si="1"/>
        <v>0.633612389889779</v>
      </c>
    </row>
    <row r="68" s="59" customFormat="1" spans="1:26">
      <c r="A68" s="65">
        <v>62</v>
      </c>
      <c r="B68" s="70" t="s">
        <v>306</v>
      </c>
      <c r="C68" s="66">
        <v>1</v>
      </c>
      <c r="D68" s="66">
        <v>0</v>
      </c>
      <c r="E68" s="71">
        <v>0</v>
      </c>
      <c r="F68" s="66">
        <v>3</v>
      </c>
      <c r="G68" s="66">
        <v>0</v>
      </c>
      <c r="H68" s="71">
        <v>0</v>
      </c>
      <c r="I68" s="66">
        <v>2</v>
      </c>
      <c r="J68" s="66">
        <v>0</v>
      </c>
      <c r="K68" s="71">
        <v>0</v>
      </c>
      <c r="L68" s="66">
        <v>1</v>
      </c>
      <c r="M68" s="66">
        <v>1</v>
      </c>
      <c r="N68" s="32">
        <v>1</v>
      </c>
      <c r="O68" s="73" t="s">
        <v>307</v>
      </c>
      <c r="P68" s="73" t="s">
        <v>308</v>
      </c>
      <c r="Q68" s="73" t="s">
        <v>309</v>
      </c>
      <c r="R68" s="73" t="s">
        <v>129</v>
      </c>
      <c r="S68" s="73" t="s">
        <v>35</v>
      </c>
      <c r="T68" s="73" t="s">
        <v>36</v>
      </c>
      <c r="U68" s="73" t="s">
        <v>35</v>
      </c>
      <c r="V68" s="73" t="s">
        <v>36</v>
      </c>
      <c r="W68" s="73" t="s">
        <v>35</v>
      </c>
      <c r="X68" s="73" t="s">
        <v>36</v>
      </c>
      <c r="Y68" s="57">
        <f t="shared" si="1"/>
        <v>0.25</v>
      </c>
      <c r="Z68" s="76"/>
    </row>
    <row r="69" s="59" customFormat="1" spans="1:25">
      <c r="A69" s="77" t="s">
        <v>310</v>
      </c>
      <c r="B69" s="20" t="s">
        <v>311</v>
      </c>
      <c r="C69" s="23">
        <v>3</v>
      </c>
      <c r="D69" s="23">
        <v>3</v>
      </c>
      <c r="E69" s="32">
        <v>1</v>
      </c>
      <c r="F69" s="23">
        <v>1</v>
      </c>
      <c r="G69" s="23">
        <v>1</v>
      </c>
      <c r="H69" s="32">
        <v>1</v>
      </c>
      <c r="I69" s="23">
        <v>4</v>
      </c>
      <c r="J69" s="23">
        <v>3</v>
      </c>
      <c r="K69" s="32">
        <v>0.75</v>
      </c>
      <c r="L69" s="23">
        <v>3</v>
      </c>
      <c r="M69" s="23">
        <v>3</v>
      </c>
      <c r="N69" s="32">
        <v>1</v>
      </c>
      <c r="O69" s="79" t="s">
        <v>312</v>
      </c>
      <c r="P69" s="79" t="s">
        <v>199</v>
      </c>
      <c r="Q69" s="79" t="s">
        <v>313</v>
      </c>
      <c r="R69" s="79" t="s">
        <v>314</v>
      </c>
      <c r="S69" s="79" t="s">
        <v>35</v>
      </c>
      <c r="T69" s="79" t="s">
        <v>36</v>
      </c>
      <c r="U69" s="79" t="s">
        <v>35</v>
      </c>
      <c r="V69" s="79" t="s">
        <v>36</v>
      </c>
      <c r="W69" s="79" t="s">
        <v>35</v>
      </c>
      <c r="X69" s="79" t="s">
        <v>36</v>
      </c>
      <c r="Y69" s="57">
        <f t="shared" si="1"/>
        <v>0.9375</v>
      </c>
    </row>
    <row r="70" s="59" customFormat="1" spans="1:26">
      <c r="A70" s="77" t="s">
        <v>310</v>
      </c>
      <c r="B70" s="20" t="s">
        <v>315</v>
      </c>
      <c r="C70" s="66">
        <v>8</v>
      </c>
      <c r="D70" s="66">
        <v>5</v>
      </c>
      <c r="E70" s="32">
        <v>0.625</v>
      </c>
      <c r="F70" s="66">
        <v>21</v>
      </c>
      <c r="G70" s="66">
        <v>11</v>
      </c>
      <c r="H70" s="32">
        <v>0.523809523809524</v>
      </c>
      <c r="I70" s="66">
        <v>29</v>
      </c>
      <c r="J70" s="66">
        <v>12</v>
      </c>
      <c r="K70" s="32">
        <v>0.413793103448276</v>
      </c>
      <c r="L70" s="66">
        <v>21</v>
      </c>
      <c r="M70" s="66">
        <v>16</v>
      </c>
      <c r="N70" s="32">
        <v>0.761904761904762</v>
      </c>
      <c r="O70" s="79" t="s">
        <v>316</v>
      </c>
      <c r="P70" s="79" t="s">
        <v>317</v>
      </c>
      <c r="Q70" s="79" t="s">
        <v>318</v>
      </c>
      <c r="R70" s="79" t="s">
        <v>319</v>
      </c>
      <c r="S70" s="79" t="s">
        <v>33</v>
      </c>
      <c r="T70" s="79" t="s">
        <v>130</v>
      </c>
      <c r="U70" s="79" t="s">
        <v>199</v>
      </c>
      <c r="V70" s="79" t="s">
        <v>320</v>
      </c>
      <c r="W70" s="79" t="s">
        <v>33</v>
      </c>
      <c r="X70" s="79" t="s">
        <v>130</v>
      </c>
      <c r="Y70" s="57">
        <f t="shared" si="1"/>
        <v>0.58112684729064</v>
      </c>
      <c r="Z70" s="5"/>
    </row>
    <row r="71" s="59" customFormat="1" spans="1:25">
      <c r="A71" s="77" t="s">
        <v>310</v>
      </c>
      <c r="B71" s="22" t="s">
        <v>321</v>
      </c>
      <c r="C71" s="66">
        <v>4</v>
      </c>
      <c r="D71" s="66">
        <v>2</v>
      </c>
      <c r="E71" s="32">
        <v>0.5</v>
      </c>
      <c r="F71" s="66">
        <v>13</v>
      </c>
      <c r="G71" s="66">
        <v>5</v>
      </c>
      <c r="H71" s="32">
        <v>0.384615384615385</v>
      </c>
      <c r="I71" s="66">
        <v>11</v>
      </c>
      <c r="J71" s="66">
        <v>6</v>
      </c>
      <c r="K71" s="32">
        <v>0.545454545454545</v>
      </c>
      <c r="L71" s="66">
        <v>19</v>
      </c>
      <c r="M71" s="66">
        <v>14</v>
      </c>
      <c r="N71" s="32">
        <v>0.736842105263158</v>
      </c>
      <c r="O71" s="79" t="s">
        <v>322</v>
      </c>
      <c r="P71" s="79" t="s">
        <v>323</v>
      </c>
      <c r="Q71" s="79" t="s">
        <v>168</v>
      </c>
      <c r="R71" s="79" t="s">
        <v>324</v>
      </c>
      <c r="S71" s="79" t="s">
        <v>35</v>
      </c>
      <c r="T71" s="79" t="s">
        <v>36</v>
      </c>
      <c r="U71" s="79" t="s">
        <v>35</v>
      </c>
      <c r="V71" s="79" t="s">
        <v>36</v>
      </c>
      <c r="W71" s="79" t="s">
        <v>35</v>
      </c>
      <c r="X71" s="79" t="s">
        <v>36</v>
      </c>
      <c r="Y71" s="57">
        <f t="shared" ref="Y71:Y76" si="2">SUM(E71,H71,K71,N71)/4</f>
        <v>0.541728008833272</v>
      </c>
    </row>
    <row r="72" spans="1:25">
      <c r="A72" s="77" t="s">
        <v>310</v>
      </c>
      <c r="B72" s="20" t="s">
        <v>325</v>
      </c>
      <c r="C72" s="66">
        <v>3</v>
      </c>
      <c r="D72" s="66">
        <v>1</v>
      </c>
      <c r="E72" s="32">
        <v>0.333333333333333</v>
      </c>
      <c r="F72" s="66">
        <v>5</v>
      </c>
      <c r="G72" s="66">
        <v>0</v>
      </c>
      <c r="H72" s="32">
        <v>0</v>
      </c>
      <c r="I72" s="66">
        <v>10</v>
      </c>
      <c r="J72" s="66">
        <v>6</v>
      </c>
      <c r="K72" s="32">
        <v>0.6</v>
      </c>
      <c r="L72" s="66">
        <v>8</v>
      </c>
      <c r="M72" s="66">
        <v>7</v>
      </c>
      <c r="N72" s="32">
        <v>0.875</v>
      </c>
      <c r="O72" s="79" t="s">
        <v>326</v>
      </c>
      <c r="P72" s="79" t="s">
        <v>199</v>
      </c>
      <c r="Q72" s="79" t="s">
        <v>327</v>
      </c>
      <c r="R72" s="79" t="s">
        <v>328</v>
      </c>
      <c r="S72" s="79" t="s">
        <v>35</v>
      </c>
      <c r="T72" s="79" t="s">
        <v>36</v>
      </c>
      <c r="U72" s="79" t="s">
        <v>35</v>
      </c>
      <c r="V72" s="79" t="s">
        <v>36</v>
      </c>
      <c r="W72" s="79" t="s">
        <v>35</v>
      </c>
      <c r="X72" s="79" t="s">
        <v>36</v>
      </c>
      <c r="Y72" s="57">
        <f t="shared" si="2"/>
        <v>0.452083333333333</v>
      </c>
    </row>
    <row r="73" s="59" customFormat="1" spans="1:26">
      <c r="A73" s="77" t="s">
        <v>310</v>
      </c>
      <c r="B73" s="20" t="s">
        <v>329</v>
      </c>
      <c r="C73" s="66">
        <v>1</v>
      </c>
      <c r="D73" s="66">
        <v>1</v>
      </c>
      <c r="E73" s="32">
        <v>1</v>
      </c>
      <c r="F73" s="83" t="s">
        <v>330</v>
      </c>
      <c r="G73" s="83" t="s">
        <v>330</v>
      </c>
      <c r="H73" s="83" t="s">
        <v>330</v>
      </c>
      <c r="I73" s="66">
        <v>1</v>
      </c>
      <c r="J73" s="66">
        <v>0</v>
      </c>
      <c r="K73" s="32">
        <v>0</v>
      </c>
      <c r="L73" s="83" t="s">
        <v>330</v>
      </c>
      <c r="M73" s="83" t="s">
        <v>330</v>
      </c>
      <c r="N73" s="83" t="s">
        <v>330</v>
      </c>
      <c r="O73" s="79" t="s">
        <v>331</v>
      </c>
      <c r="P73" s="79" t="s">
        <v>33</v>
      </c>
      <c r="Q73" s="79" t="s">
        <v>332</v>
      </c>
      <c r="R73" s="79" t="s">
        <v>333</v>
      </c>
      <c r="S73" s="79" t="s">
        <v>35</v>
      </c>
      <c r="T73" s="79" t="s">
        <v>36</v>
      </c>
      <c r="U73" s="79" t="s">
        <v>35</v>
      </c>
      <c r="V73" s="79" t="s">
        <v>36</v>
      </c>
      <c r="W73" s="79" t="s">
        <v>35</v>
      </c>
      <c r="X73" s="79" t="s">
        <v>36</v>
      </c>
      <c r="Y73" s="57">
        <f t="shared" si="2"/>
        <v>0.25</v>
      </c>
      <c r="Z73" s="5"/>
    </row>
    <row r="74" s="59" customFormat="1" spans="1:25">
      <c r="A74" s="77" t="s">
        <v>310</v>
      </c>
      <c r="B74" s="20" t="s">
        <v>334</v>
      </c>
      <c r="C74" s="66">
        <v>1</v>
      </c>
      <c r="D74" s="66">
        <v>0</v>
      </c>
      <c r="E74" s="32">
        <v>0</v>
      </c>
      <c r="F74" s="83" t="s">
        <v>330</v>
      </c>
      <c r="G74" s="83" t="s">
        <v>330</v>
      </c>
      <c r="H74" s="83" t="s">
        <v>330</v>
      </c>
      <c r="I74" s="83" t="s">
        <v>330</v>
      </c>
      <c r="J74" s="83" t="s">
        <v>330</v>
      </c>
      <c r="K74" s="83" t="s">
        <v>330</v>
      </c>
      <c r="L74" s="66">
        <v>1</v>
      </c>
      <c r="M74" s="66">
        <v>1</v>
      </c>
      <c r="N74" s="32">
        <v>1</v>
      </c>
      <c r="O74" s="79" t="s">
        <v>335</v>
      </c>
      <c r="P74" s="79" t="s">
        <v>33</v>
      </c>
      <c r="Q74" s="79" t="s">
        <v>109</v>
      </c>
      <c r="R74" s="79" t="s">
        <v>336</v>
      </c>
      <c r="S74" s="79" t="s">
        <v>35</v>
      </c>
      <c r="T74" s="79" t="s">
        <v>36</v>
      </c>
      <c r="U74" s="79" t="s">
        <v>35</v>
      </c>
      <c r="V74" s="79" t="s">
        <v>36</v>
      </c>
      <c r="W74" s="79" t="s">
        <v>35</v>
      </c>
      <c r="X74" s="79" t="s">
        <v>36</v>
      </c>
      <c r="Y74" s="57">
        <f t="shared" si="2"/>
        <v>0.25</v>
      </c>
    </row>
    <row r="75" s="61" customFormat="1" spans="1:26">
      <c r="A75" s="77" t="s">
        <v>310</v>
      </c>
      <c r="B75" s="20" t="s">
        <v>337</v>
      </c>
      <c r="C75" s="83" t="s">
        <v>330</v>
      </c>
      <c r="D75" s="83" t="s">
        <v>330</v>
      </c>
      <c r="E75" s="83" t="s">
        <v>330</v>
      </c>
      <c r="F75" s="83" t="s">
        <v>330</v>
      </c>
      <c r="G75" s="83" t="s">
        <v>330</v>
      </c>
      <c r="H75" s="83" t="s">
        <v>330</v>
      </c>
      <c r="I75" s="83" t="s">
        <v>330</v>
      </c>
      <c r="J75" s="83" t="s">
        <v>330</v>
      </c>
      <c r="K75" s="83" t="s">
        <v>330</v>
      </c>
      <c r="L75" s="83" t="s">
        <v>330</v>
      </c>
      <c r="M75" s="83" t="s">
        <v>330</v>
      </c>
      <c r="N75" s="83" t="s">
        <v>330</v>
      </c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57">
        <f t="shared" si="2"/>
        <v>0</v>
      </c>
      <c r="Z75" s="5"/>
    </row>
    <row r="76" s="59" customFormat="1" spans="1:25">
      <c r="A76" s="77" t="s">
        <v>310</v>
      </c>
      <c r="B76" s="20" t="s">
        <v>338</v>
      </c>
      <c r="C76" s="83" t="s">
        <v>330</v>
      </c>
      <c r="D76" s="83" t="s">
        <v>330</v>
      </c>
      <c r="E76" s="83" t="s">
        <v>330</v>
      </c>
      <c r="F76" s="83" t="s">
        <v>330</v>
      </c>
      <c r="G76" s="83" t="s">
        <v>330</v>
      </c>
      <c r="H76" s="83" t="s">
        <v>330</v>
      </c>
      <c r="I76" s="83" t="s">
        <v>330</v>
      </c>
      <c r="J76" s="83" t="s">
        <v>330</v>
      </c>
      <c r="K76" s="83" t="s">
        <v>330</v>
      </c>
      <c r="L76" s="83" t="s">
        <v>330</v>
      </c>
      <c r="M76" s="83" t="s">
        <v>330</v>
      </c>
      <c r="N76" s="83" t="s">
        <v>330</v>
      </c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57">
        <f t="shared" si="2"/>
        <v>0</v>
      </c>
    </row>
    <row r="77" s="60" customFormat="1" spans="1:25">
      <c r="A77" s="25" t="s">
        <v>339</v>
      </c>
      <c r="B77" s="25"/>
      <c r="C77" s="65">
        <f>SUM(C7:C74)</f>
        <v>11684</v>
      </c>
      <c r="D77" s="65">
        <f>SUM(D7:D74)</f>
        <v>8559</v>
      </c>
      <c r="E77" s="32">
        <f>SUM(E7:E74)/68</f>
        <v>0.710266291287029</v>
      </c>
      <c r="F77" s="65">
        <f>SUM(F7:F72)</f>
        <v>9672</v>
      </c>
      <c r="G77" s="65">
        <f>SUM(G7:G72)</f>
        <v>6233</v>
      </c>
      <c r="H77" s="32">
        <f>SUM(H7:H72)/66</f>
        <v>0.633149825459058</v>
      </c>
      <c r="I77" s="65">
        <f>SUM(I7:I73)</f>
        <v>10078</v>
      </c>
      <c r="J77" s="65">
        <f>SUM(J7:J73)</f>
        <v>6457</v>
      </c>
      <c r="K77" s="32">
        <f>SUM(K7:K73)/67</f>
        <v>0.616531291412382</v>
      </c>
      <c r="L77" s="65">
        <f>SUM(L7:L74)</f>
        <v>7181</v>
      </c>
      <c r="M77" s="65">
        <f>SUM(M7:M74)</f>
        <v>6153</v>
      </c>
      <c r="N77" s="32">
        <f>SUM(N7:N74)/67</f>
        <v>0.86489110349743</v>
      </c>
      <c r="O77" s="77"/>
      <c r="P77" s="77"/>
      <c r="Q77" s="81"/>
      <c r="R77" s="47"/>
      <c r="S77" s="47"/>
      <c r="T77" s="47"/>
      <c r="U77" s="81"/>
      <c r="V77" s="52"/>
      <c r="W77" s="52"/>
      <c r="X77" s="52"/>
      <c r="Y77" s="57">
        <f>SUM(Y7:Y68)/62</f>
        <v>0.714885258019936</v>
      </c>
    </row>
    <row r="78" s="60" customFormat="1" spans="1:25">
      <c r="A78" s="26"/>
      <c r="B78" s="26"/>
      <c r="C78" s="78"/>
      <c r="D78" s="78"/>
      <c r="E78" s="35"/>
      <c r="F78" s="78"/>
      <c r="G78" s="78"/>
      <c r="H78" s="35"/>
      <c r="I78" s="78"/>
      <c r="J78" s="78"/>
      <c r="K78" s="35"/>
      <c r="L78" s="78"/>
      <c r="M78" s="78"/>
      <c r="N78" s="35"/>
      <c r="O78" s="80"/>
      <c r="P78" s="80"/>
      <c r="Q78" s="82"/>
      <c r="R78" s="49"/>
      <c r="S78" s="49"/>
      <c r="T78" s="49"/>
      <c r="U78" s="82"/>
      <c r="V78" s="53"/>
      <c r="W78" s="53"/>
      <c r="X78" s="53"/>
      <c r="Y78" s="58"/>
    </row>
    <row r="79" s="59" customFormat="1" spans="1:25">
      <c r="A79" s="63"/>
      <c r="B79" s="63"/>
      <c r="C79" s="63"/>
      <c r="D79" s="64"/>
      <c r="E79" s="5"/>
      <c r="F79" s="63"/>
      <c r="G79" s="64"/>
      <c r="H79" s="5"/>
      <c r="I79" s="63"/>
      <c r="J79" s="63"/>
      <c r="K79" s="5"/>
      <c r="L79" s="63"/>
      <c r="M79" s="63"/>
      <c r="N79" s="5"/>
      <c r="O79" s="63"/>
      <c r="P79" s="63"/>
      <c r="Q79" s="63"/>
      <c r="R79" s="5"/>
      <c r="S79" s="5"/>
      <c r="T79" s="5"/>
      <c r="U79" s="63"/>
      <c r="V79" s="6"/>
      <c r="W79" s="6"/>
      <c r="X79" s="6"/>
      <c r="Y79" s="6"/>
    </row>
  </sheetData>
  <sortState ref="B71:Y78">
    <sortCondition ref="Y71:Y78" descending="1"/>
  </sortState>
  <mergeCells count="23">
    <mergeCell ref="A1:Y1"/>
    <mergeCell ref="A2:Y2"/>
    <mergeCell ref="A3:Y3"/>
    <mergeCell ref="C4:E4"/>
    <mergeCell ref="F4:H4"/>
    <mergeCell ref="I4:N4"/>
    <mergeCell ref="O4:X4"/>
    <mergeCell ref="I5:K5"/>
    <mergeCell ref="L5:N5"/>
    <mergeCell ref="Q5:T5"/>
    <mergeCell ref="U5:X5"/>
    <mergeCell ref="A77:B77"/>
    <mergeCell ref="A4:A6"/>
    <mergeCell ref="B4:B6"/>
    <mergeCell ref="C5:C6"/>
    <mergeCell ref="D5:D6"/>
    <mergeCell ref="E5:E6"/>
    <mergeCell ref="F5:F6"/>
    <mergeCell ref="G5:G6"/>
    <mergeCell ref="H5:H6"/>
    <mergeCell ref="O5:O6"/>
    <mergeCell ref="P5:P6"/>
    <mergeCell ref="Y4:Y6"/>
  </mergeCells>
  <conditionalFormatting sqref="B7:B76">
    <cfRule type="duplicateValues" dxfId="0" priority="12"/>
  </conditionalFormatting>
  <pageMargins left="0.699912516150888" right="0.699912516150888" top="0.74990626395218" bottom="0.74990626395218" header="0.299962510274151" footer="0.29996251027415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Z33"/>
  <sheetViews>
    <sheetView zoomScale="110" zoomScaleNormal="110" workbookViewId="0">
      <selection activeCell="O4" sqref="O4:X4"/>
    </sheetView>
  </sheetViews>
  <sheetFormatPr defaultColWidth="9" defaultRowHeight="13.5"/>
  <cols>
    <col min="1" max="1" width="7.125" style="3" customWidth="1"/>
    <col min="2" max="2" width="13.625" style="3" customWidth="1"/>
    <col min="3" max="3" width="5.625" style="3" customWidth="1"/>
    <col min="4" max="4" width="5.625" style="4" customWidth="1"/>
    <col min="5" max="5" width="8.125" style="5" customWidth="1"/>
    <col min="6" max="6" width="5.625" style="3" customWidth="1"/>
    <col min="7" max="7" width="5.625" style="4" customWidth="1"/>
    <col min="8" max="8" width="8.125" style="5" customWidth="1"/>
    <col min="9" max="10" width="5.625" style="3" customWidth="1"/>
    <col min="11" max="11" width="8.125" style="5" customWidth="1"/>
    <col min="12" max="13" width="5.625" style="3" customWidth="1"/>
    <col min="14" max="14" width="8.125" style="5" customWidth="1"/>
    <col min="15" max="15" width="5.75" style="3" customWidth="1"/>
    <col min="16" max="16" width="4.875" style="3" customWidth="1"/>
    <col min="17" max="17" width="5.25" style="3" customWidth="1"/>
    <col min="18" max="18" width="6.75" style="5" customWidth="1"/>
    <col min="19" max="19" width="9.125" style="5" customWidth="1"/>
    <col min="20" max="20" width="7.5" style="5" customWidth="1"/>
    <col min="21" max="21" width="5.625" style="3" customWidth="1"/>
    <col min="22" max="22" width="6.625" style="6" customWidth="1"/>
    <col min="23" max="23" width="9.125" style="6" customWidth="1"/>
    <col min="24" max="24" width="7.5" style="6" customWidth="1"/>
    <col min="25" max="25" width="8.625" style="6" customWidth="1"/>
    <col min="26" max="16384" width="9" style="3"/>
  </cols>
  <sheetData>
    <row r="1" ht="21.75" spans="1: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ht="15.75" spans="1: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ht="15.75" spans="1:25">
      <c r="A3" s="9" t="s">
        <v>340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ht="16.5" customHeight="1" spans="1:25">
      <c r="A4" s="10" t="s">
        <v>3</v>
      </c>
      <c r="B4" s="11" t="s">
        <v>4</v>
      </c>
      <c r="C4" s="12" t="s">
        <v>5</v>
      </c>
      <c r="D4" s="13"/>
      <c r="E4" s="28"/>
      <c r="F4" s="12" t="s">
        <v>6</v>
      </c>
      <c r="G4" s="13"/>
      <c r="H4" s="28"/>
      <c r="I4" s="12" t="s">
        <v>7</v>
      </c>
      <c r="J4" s="13"/>
      <c r="K4" s="13"/>
      <c r="L4" s="13"/>
      <c r="M4" s="13"/>
      <c r="N4" s="28"/>
      <c r="O4" s="38" t="s">
        <v>8</v>
      </c>
      <c r="P4" s="39"/>
      <c r="Q4" s="39"/>
      <c r="R4" s="39"/>
      <c r="S4" s="39"/>
      <c r="T4" s="39"/>
      <c r="U4" s="39"/>
      <c r="V4" s="39"/>
      <c r="W4" s="39"/>
      <c r="X4" s="50"/>
      <c r="Y4" s="54" t="s">
        <v>9</v>
      </c>
    </row>
    <row r="5" customHeight="1" spans="1:25">
      <c r="A5" s="14"/>
      <c r="B5" s="11"/>
      <c r="C5" s="15" t="s">
        <v>10</v>
      </c>
      <c r="D5" s="16" t="s">
        <v>11</v>
      </c>
      <c r="E5" s="29" t="s">
        <v>12</v>
      </c>
      <c r="F5" s="15" t="s">
        <v>10</v>
      </c>
      <c r="G5" s="16" t="s">
        <v>11</v>
      </c>
      <c r="H5" s="29" t="s">
        <v>12</v>
      </c>
      <c r="I5" s="12" t="s">
        <v>13</v>
      </c>
      <c r="J5" s="13"/>
      <c r="K5" s="28"/>
      <c r="L5" s="12" t="s">
        <v>14</v>
      </c>
      <c r="M5" s="13"/>
      <c r="N5" s="28"/>
      <c r="O5" s="38" t="s">
        <v>15</v>
      </c>
      <c r="P5" s="40" t="s">
        <v>16</v>
      </c>
      <c r="Q5" s="11" t="s">
        <v>17</v>
      </c>
      <c r="R5" s="11"/>
      <c r="S5" s="11"/>
      <c r="T5" s="11"/>
      <c r="U5" s="11" t="s">
        <v>18</v>
      </c>
      <c r="V5" s="11"/>
      <c r="W5" s="11"/>
      <c r="X5" s="11"/>
      <c r="Y5" s="55"/>
    </row>
    <row r="6" ht="27" spans="1:25">
      <c r="A6" s="14"/>
      <c r="B6" s="11"/>
      <c r="C6" s="17"/>
      <c r="D6" s="18"/>
      <c r="E6" s="30"/>
      <c r="F6" s="17"/>
      <c r="G6" s="18"/>
      <c r="H6" s="30"/>
      <c r="I6" s="36" t="s">
        <v>10</v>
      </c>
      <c r="J6" s="36" t="s">
        <v>11</v>
      </c>
      <c r="K6" s="37" t="s">
        <v>12</v>
      </c>
      <c r="L6" s="36" t="s">
        <v>10</v>
      </c>
      <c r="M6" s="36" t="s">
        <v>11</v>
      </c>
      <c r="N6" s="37" t="s">
        <v>12</v>
      </c>
      <c r="O6" s="41"/>
      <c r="P6" s="40" t="s">
        <v>19</v>
      </c>
      <c r="Q6" s="11" t="s">
        <v>20</v>
      </c>
      <c r="R6" s="44" t="s">
        <v>21</v>
      </c>
      <c r="S6" s="45" t="s">
        <v>22</v>
      </c>
      <c r="T6" s="45" t="s">
        <v>23</v>
      </c>
      <c r="U6" s="11" t="s">
        <v>24</v>
      </c>
      <c r="V6" s="51" t="s">
        <v>25</v>
      </c>
      <c r="W6" s="45" t="s">
        <v>26</v>
      </c>
      <c r="X6" s="51" t="s">
        <v>27</v>
      </c>
      <c r="Y6" s="56"/>
    </row>
    <row r="7" s="1" customFormat="1" spans="1:25">
      <c r="A7" s="19">
        <v>1</v>
      </c>
      <c r="B7" s="20" t="s">
        <v>72</v>
      </c>
      <c r="C7" s="21">
        <v>30</v>
      </c>
      <c r="D7" s="21">
        <v>30</v>
      </c>
      <c r="E7" s="31">
        <v>1</v>
      </c>
      <c r="F7" s="21">
        <v>31</v>
      </c>
      <c r="G7" s="21">
        <v>26</v>
      </c>
      <c r="H7" s="32">
        <v>0.8387</v>
      </c>
      <c r="I7" s="21">
        <v>32</v>
      </c>
      <c r="J7" s="21">
        <v>31</v>
      </c>
      <c r="K7" s="32">
        <v>0.9688</v>
      </c>
      <c r="L7" s="21">
        <v>30</v>
      </c>
      <c r="M7" s="21">
        <v>30</v>
      </c>
      <c r="N7" s="31">
        <v>1</v>
      </c>
      <c r="O7" s="21" t="s">
        <v>73</v>
      </c>
      <c r="P7" s="21" t="s">
        <v>74</v>
      </c>
      <c r="Q7" s="21" t="s">
        <v>70</v>
      </c>
      <c r="R7" s="23" t="s">
        <v>75</v>
      </c>
      <c r="S7" s="23" t="s">
        <v>35</v>
      </c>
      <c r="T7" s="23" t="s">
        <v>36</v>
      </c>
      <c r="U7" s="21" t="s">
        <v>33</v>
      </c>
      <c r="V7" s="21" t="s">
        <v>76</v>
      </c>
      <c r="W7" s="21" t="s">
        <v>33</v>
      </c>
      <c r="X7" s="21" t="s">
        <v>76</v>
      </c>
      <c r="Y7" s="57">
        <f t="shared" ref="Y7:Y30" si="0">SUM(E7,H7,K7,N7)/4</f>
        <v>0.951875</v>
      </c>
    </row>
    <row r="8" s="1" customFormat="1" spans="1:26">
      <c r="A8" s="19">
        <v>2</v>
      </c>
      <c r="B8" s="20" t="s">
        <v>341</v>
      </c>
      <c r="C8" s="21">
        <v>45</v>
      </c>
      <c r="D8" s="21">
        <v>43</v>
      </c>
      <c r="E8" s="32">
        <v>0.9556</v>
      </c>
      <c r="F8" s="21">
        <v>46</v>
      </c>
      <c r="G8" s="21">
        <v>42</v>
      </c>
      <c r="H8" s="32">
        <v>0.913</v>
      </c>
      <c r="I8" s="21">
        <v>48</v>
      </c>
      <c r="J8" s="21">
        <v>43</v>
      </c>
      <c r="K8" s="32">
        <v>0.8958</v>
      </c>
      <c r="L8" s="21">
        <v>46</v>
      </c>
      <c r="M8" s="21">
        <v>45</v>
      </c>
      <c r="N8" s="32">
        <v>0.9783</v>
      </c>
      <c r="O8" s="21" t="s">
        <v>342</v>
      </c>
      <c r="P8" s="21" t="s">
        <v>343</v>
      </c>
      <c r="Q8" s="21" t="s">
        <v>344</v>
      </c>
      <c r="R8" s="23" t="s">
        <v>345</v>
      </c>
      <c r="S8" s="23" t="s">
        <v>35</v>
      </c>
      <c r="T8" s="23" t="s">
        <v>36</v>
      </c>
      <c r="U8" s="21" t="s">
        <v>33</v>
      </c>
      <c r="V8" s="21" t="s">
        <v>170</v>
      </c>
      <c r="W8" s="21" t="s">
        <v>33</v>
      </c>
      <c r="X8" s="21" t="s">
        <v>170</v>
      </c>
      <c r="Y8" s="57">
        <f t="shared" si="0"/>
        <v>0.935675</v>
      </c>
      <c r="Z8" s="5"/>
    </row>
    <row r="9" s="1" customFormat="1" spans="1:25">
      <c r="A9" s="19">
        <v>3</v>
      </c>
      <c r="B9" s="20" t="s">
        <v>82</v>
      </c>
      <c r="C9" s="21">
        <v>299</v>
      </c>
      <c r="D9" s="21">
        <v>287</v>
      </c>
      <c r="E9" s="32">
        <v>0.9599</v>
      </c>
      <c r="F9" s="21">
        <v>362</v>
      </c>
      <c r="G9" s="21">
        <v>319</v>
      </c>
      <c r="H9" s="32">
        <v>0.8812</v>
      </c>
      <c r="I9" s="21">
        <v>341</v>
      </c>
      <c r="J9" s="21">
        <v>302</v>
      </c>
      <c r="K9" s="32">
        <v>0.8856</v>
      </c>
      <c r="L9" s="21">
        <v>298</v>
      </c>
      <c r="M9" s="21">
        <v>296</v>
      </c>
      <c r="N9" s="32">
        <v>0.9933</v>
      </c>
      <c r="O9" s="21" t="s">
        <v>83</v>
      </c>
      <c r="P9" s="21" t="s">
        <v>84</v>
      </c>
      <c r="Q9" s="21" t="s">
        <v>85</v>
      </c>
      <c r="R9" s="23" t="s">
        <v>86</v>
      </c>
      <c r="S9" s="23" t="s">
        <v>35</v>
      </c>
      <c r="T9" s="23" t="s">
        <v>36</v>
      </c>
      <c r="U9" s="21" t="s">
        <v>35</v>
      </c>
      <c r="V9" s="21" t="s">
        <v>36</v>
      </c>
      <c r="W9" s="21" t="s">
        <v>35</v>
      </c>
      <c r="X9" s="21" t="s">
        <v>36</v>
      </c>
      <c r="Y9" s="57">
        <f t="shared" si="0"/>
        <v>0.93</v>
      </c>
    </row>
    <row r="10" s="1" customFormat="1" spans="1:25">
      <c r="A10" s="19">
        <v>4</v>
      </c>
      <c r="B10" s="22" t="s">
        <v>346</v>
      </c>
      <c r="C10" s="21">
        <v>228</v>
      </c>
      <c r="D10" s="21">
        <v>222</v>
      </c>
      <c r="E10" s="32">
        <v>0.9737</v>
      </c>
      <c r="F10" s="21">
        <v>274</v>
      </c>
      <c r="G10" s="21">
        <v>236</v>
      </c>
      <c r="H10" s="32">
        <v>0.8613</v>
      </c>
      <c r="I10" s="21">
        <v>266</v>
      </c>
      <c r="J10" s="21">
        <v>226</v>
      </c>
      <c r="K10" s="32">
        <v>0.8496</v>
      </c>
      <c r="L10" s="21">
        <v>226</v>
      </c>
      <c r="M10" s="21">
        <v>224</v>
      </c>
      <c r="N10" s="32">
        <v>0.9912</v>
      </c>
      <c r="O10" s="21" t="s">
        <v>347</v>
      </c>
      <c r="P10" s="21" t="s">
        <v>348</v>
      </c>
      <c r="Q10" s="21" t="s">
        <v>349</v>
      </c>
      <c r="R10" s="23" t="s">
        <v>350</v>
      </c>
      <c r="S10" s="23" t="s">
        <v>33</v>
      </c>
      <c r="T10" s="23" t="s">
        <v>351</v>
      </c>
      <c r="U10" s="21" t="s">
        <v>35</v>
      </c>
      <c r="V10" s="21" t="s">
        <v>36</v>
      </c>
      <c r="W10" s="21" t="s">
        <v>35</v>
      </c>
      <c r="X10" s="21" t="s">
        <v>36</v>
      </c>
      <c r="Y10" s="57">
        <f t="shared" si="0"/>
        <v>0.91895</v>
      </c>
    </row>
    <row r="11" s="1" customFormat="1" spans="1:25">
      <c r="A11" s="19">
        <v>5</v>
      </c>
      <c r="B11" s="20" t="s">
        <v>58</v>
      </c>
      <c r="C11" s="21">
        <v>137</v>
      </c>
      <c r="D11" s="21">
        <v>133</v>
      </c>
      <c r="E11" s="32">
        <v>0.9708</v>
      </c>
      <c r="F11" s="21">
        <v>168</v>
      </c>
      <c r="G11" s="21">
        <v>140</v>
      </c>
      <c r="H11" s="32">
        <v>0.8333</v>
      </c>
      <c r="I11" s="21">
        <v>178</v>
      </c>
      <c r="J11" s="21">
        <v>155</v>
      </c>
      <c r="K11" s="32">
        <v>0.8708</v>
      </c>
      <c r="L11" s="21">
        <v>142</v>
      </c>
      <c r="M11" s="21">
        <v>142</v>
      </c>
      <c r="N11" s="31">
        <v>1</v>
      </c>
      <c r="O11" s="21" t="s">
        <v>59</v>
      </c>
      <c r="P11" s="21" t="s">
        <v>60</v>
      </c>
      <c r="Q11" s="21" t="s">
        <v>61</v>
      </c>
      <c r="R11" s="23" t="s">
        <v>62</v>
      </c>
      <c r="S11" s="23" t="s">
        <v>35</v>
      </c>
      <c r="T11" s="23" t="s">
        <v>36</v>
      </c>
      <c r="U11" s="21" t="s">
        <v>35</v>
      </c>
      <c r="V11" s="21" t="s">
        <v>36</v>
      </c>
      <c r="W11" s="21" t="s">
        <v>35</v>
      </c>
      <c r="X11" s="21" t="s">
        <v>36</v>
      </c>
      <c r="Y11" s="57">
        <f t="shared" si="0"/>
        <v>0.918725</v>
      </c>
    </row>
    <row r="12" s="1" customFormat="1" spans="1:25">
      <c r="A12" s="19">
        <v>6</v>
      </c>
      <c r="B12" s="20" t="s">
        <v>352</v>
      </c>
      <c r="C12" s="21">
        <v>158</v>
      </c>
      <c r="D12" s="21">
        <v>145</v>
      </c>
      <c r="E12" s="32">
        <v>0.9177</v>
      </c>
      <c r="F12" s="21">
        <v>179</v>
      </c>
      <c r="G12" s="21">
        <v>155</v>
      </c>
      <c r="H12" s="32">
        <v>0.8659</v>
      </c>
      <c r="I12" s="21">
        <v>175</v>
      </c>
      <c r="J12" s="21">
        <v>160</v>
      </c>
      <c r="K12" s="32">
        <v>0.9143</v>
      </c>
      <c r="L12" s="21">
        <v>157</v>
      </c>
      <c r="M12" s="21">
        <v>151</v>
      </c>
      <c r="N12" s="32">
        <v>0.9618</v>
      </c>
      <c r="O12" s="21" t="s">
        <v>353</v>
      </c>
      <c r="P12" s="21" t="s">
        <v>150</v>
      </c>
      <c r="Q12" s="21" t="s">
        <v>354</v>
      </c>
      <c r="R12" s="23" t="s">
        <v>355</v>
      </c>
      <c r="S12" s="23" t="s">
        <v>35</v>
      </c>
      <c r="T12" s="23" t="s">
        <v>36</v>
      </c>
      <c r="U12" s="21" t="s">
        <v>35</v>
      </c>
      <c r="V12" s="21" t="s">
        <v>36</v>
      </c>
      <c r="W12" s="21" t="s">
        <v>35</v>
      </c>
      <c r="X12" s="21" t="s">
        <v>36</v>
      </c>
      <c r="Y12" s="57">
        <f t="shared" si="0"/>
        <v>0.914925</v>
      </c>
    </row>
    <row r="13" s="1" customFormat="1" ht="14.25" customHeight="1" spans="1:25">
      <c r="A13" s="19">
        <v>7</v>
      </c>
      <c r="B13" s="20" t="s">
        <v>110</v>
      </c>
      <c r="C13" s="21">
        <v>80</v>
      </c>
      <c r="D13" s="21">
        <v>77</v>
      </c>
      <c r="E13" s="32">
        <v>0.9625</v>
      </c>
      <c r="F13" s="21">
        <v>88</v>
      </c>
      <c r="G13" s="21">
        <v>76</v>
      </c>
      <c r="H13" s="32">
        <v>0.8636</v>
      </c>
      <c r="I13" s="21">
        <v>90</v>
      </c>
      <c r="J13" s="21">
        <v>76</v>
      </c>
      <c r="K13" s="32">
        <v>0.8444</v>
      </c>
      <c r="L13" s="21">
        <v>76</v>
      </c>
      <c r="M13" s="21">
        <v>75</v>
      </c>
      <c r="N13" s="32">
        <v>0.9868</v>
      </c>
      <c r="O13" s="21" t="s">
        <v>111</v>
      </c>
      <c r="P13" s="21" t="s">
        <v>112</v>
      </c>
      <c r="Q13" s="21" t="s">
        <v>113</v>
      </c>
      <c r="R13" s="23" t="s">
        <v>114</v>
      </c>
      <c r="S13" s="23" t="s">
        <v>33</v>
      </c>
      <c r="T13" s="23" t="s">
        <v>34</v>
      </c>
      <c r="U13" s="21" t="s">
        <v>35</v>
      </c>
      <c r="V13" s="21" t="s">
        <v>36</v>
      </c>
      <c r="W13" s="21" t="s">
        <v>35</v>
      </c>
      <c r="X13" s="21" t="s">
        <v>36</v>
      </c>
      <c r="Y13" s="57">
        <f t="shared" si="0"/>
        <v>0.914325</v>
      </c>
    </row>
    <row r="14" spans="1:25">
      <c r="A14" s="19">
        <v>8</v>
      </c>
      <c r="B14" s="22" t="s">
        <v>259</v>
      </c>
      <c r="C14" s="21">
        <v>30</v>
      </c>
      <c r="D14" s="21">
        <v>29</v>
      </c>
      <c r="E14" s="32">
        <v>0.9667</v>
      </c>
      <c r="F14" s="21">
        <v>47</v>
      </c>
      <c r="G14" s="21">
        <v>38</v>
      </c>
      <c r="H14" s="32">
        <v>0.8085</v>
      </c>
      <c r="I14" s="21">
        <v>35</v>
      </c>
      <c r="J14" s="21">
        <v>31</v>
      </c>
      <c r="K14" s="32">
        <v>0.8857</v>
      </c>
      <c r="L14" s="21">
        <v>29</v>
      </c>
      <c r="M14" s="21">
        <v>28</v>
      </c>
      <c r="N14" s="32">
        <v>0.9655</v>
      </c>
      <c r="O14" s="21" t="s">
        <v>260</v>
      </c>
      <c r="P14" s="21" t="s">
        <v>173</v>
      </c>
      <c r="Q14" s="21" t="s">
        <v>261</v>
      </c>
      <c r="R14" s="23" t="s">
        <v>262</v>
      </c>
      <c r="S14" s="23" t="s">
        <v>35</v>
      </c>
      <c r="T14" s="23" t="s">
        <v>36</v>
      </c>
      <c r="U14" s="21" t="s">
        <v>33</v>
      </c>
      <c r="V14" s="21" t="s">
        <v>91</v>
      </c>
      <c r="W14" s="21" t="s">
        <v>35</v>
      </c>
      <c r="X14" s="21" t="s">
        <v>36</v>
      </c>
      <c r="Y14" s="57">
        <f t="shared" si="0"/>
        <v>0.9066</v>
      </c>
    </row>
    <row r="15" s="1" customFormat="1" spans="1:25">
      <c r="A15" s="19">
        <v>9</v>
      </c>
      <c r="B15" s="20" t="s">
        <v>194</v>
      </c>
      <c r="C15" s="21">
        <v>1295</v>
      </c>
      <c r="D15" s="21">
        <v>1236</v>
      </c>
      <c r="E15" s="32">
        <v>0.9544</v>
      </c>
      <c r="F15" s="21">
        <v>1516</v>
      </c>
      <c r="G15" s="21">
        <v>1258</v>
      </c>
      <c r="H15" s="32">
        <v>0.8298</v>
      </c>
      <c r="I15" s="21">
        <v>1486</v>
      </c>
      <c r="J15" s="21">
        <v>1279</v>
      </c>
      <c r="K15" s="32">
        <v>0.8607</v>
      </c>
      <c r="L15" s="21">
        <v>1259</v>
      </c>
      <c r="M15" s="21">
        <v>1233</v>
      </c>
      <c r="N15" s="32">
        <v>0.9793</v>
      </c>
      <c r="O15" s="21" t="s">
        <v>195</v>
      </c>
      <c r="P15" s="21" t="s">
        <v>196</v>
      </c>
      <c r="Q15" s="21" t="s">
        <v>197</v>
      </c>
      <c r="R15" s="23" t="s">
        <v>198</v>
      </c>
      <c r="S15" s="23" t="s">
        <v>33</v>
      </c>
      <c r="T15" s="23" t="s">
        <v>36</v>
      </c>
      <c r="U15" s="21" t="s">
        <v>199</v>
      </c>
      <c r="V15" s="21" t="s">
        <v>91</v>
      </c>
      <c r="W15" s="21" t="s">
        <v>33</v>
      </c>
      <c r="X15" s="21" t="s">
        <v>36</v>
      </c>
      <c r="Y15" s="57">
        <f t="shared" si="0"/>
        <v>0.90605</v>
      </c>
    </row>
    <row r="16" spans="1:25">
      <c r="A16" s="19">
        <v>10</v>
      </c>
      <c r="B16" s="20" t="s">
        <v>356</v>
      </c>
      <c r="C16" s="21">
        <v>639</v>
      </c>
      <c r="D16" s="21">
        <v>603</v>
      </c>
      <c r="E16" s="32">
        <v>0.9437</v>
      </c>
      <c r="F16" s="21">
        <v>751</v>
      </c>
      <c r="G16" s="21">
        <v>610</v>
      </c>
      <c r="H16" s="32">
        <v>0.8123</v>
      </c>
      <c r="I16" s="21">
        <v>701</v>
      </c>
      <c r="J16" s="21">
        <v>629</v>
      </c>
      <c r="K16" s="32">
        <v>0.8973</v>
      </c>
      <c r="L16" s="21">
        <v>635</v>
      </c>
      <c r="M16" s="21">
        <v>614</v>
      </c>
      <c r="N16" s="32">
        <v>0.9669</v>
      </c>
      <c r="O16" s="21" t="s">
        <v>357</v>
      </c>
      <c r="P16" s="21" t="s">
        <v>358</v>
      </c>
      <c r="Q16" s="21" t="s">
        <v>359</v>
      </c>
      <c r="R16" s="23" t="s">
        <v>360</v>
      </c>
      <c r="S16" s="23" t="s">
        <v>33</v>
      </c>
      <c r="T16" s="23" t="s">
        <v>91</v>
      </c>
      <c r="U16" s="21" t="s">
        <v>33</v>
      </c>
      <c r="V16" s="21" t="s">
        <v>91</v>
      </c>
      <c r="W16" s="21" t="s">
        <v>35</v>
      </c>
      <c r="X16" s="21" t="s">
        <v>36</v>
      </c>
      <c r="Y16" s="57">
        <f t="shared" si="0"/>
        <v>0.90505</v>
      </c>
    </row>
    <row r="17" s="1" customFormat="1" spans="1:25">
      <c r="A17" s="19">
        <v>11</v>
      </c>
      <c r="B17" s="20" t="s">
        <v>361</v>
      </c>
      <c r="C17" s="21">
        <v>409</v>
      </c>
      <c r="D17" s="21">
        <v>371</v>
      </c>
      <c r="E17" s="32">
        <v>0.9071</v>
      </c>
      <c r="F17" s="21">
        <v>511</v>
      </c>
      <c r="G17" s="21">
        <v>385</v>
      </c>
      <c r="H17" s="32">
        <v>0.7534</v>
      </c>
      <c r="I17" s="21">
        <v>456</v>
      </c>
      <c r="J17" s="21">
        <v>385</v>
      </c>
      <c r="K17" s="32">
        <v>0.8443</v>
      </c>
      <c r="L17" s="21">
        <v>392</v>
      </c>
      <c r="M17" s="21">
        <v>378</v>
      </c>
      <c r="N17" s="32">
        <v>0.9643</v>
      </c>
      <c r="O17" s="21" t="s">
        <v>362</v>
      </c>
      <c r="P17" s="21" t="s">
        <v>363</v>
      </c>
      <c r="Q17" s="21" t="s">
        <v>364</v>
      </c>
      <c r="R17" s="23" t="s">
        <v>365</v>
      </c>
      <c r="S17" s="23" t="s">
        <v>33</v>
      </c>
      <c r="T17" s="23" t="s">
        <v>91</v>
      </c>
      <c r="U17" s="21" t="s">
        <v>199</v>
      </c>
      <c r="V17" s="21" t="s">
        <v>34</v>
      </c>
      <c r="W17" s="21" t="s">
        <v>199</v>
      </c>
      <c r="X17" s="21" t="s">
        <v>34</v>
      </c>
      <c r="Y17" s="57">
        <f t="shared" si="0"/>
        <v>0.867275</v>
      </c>
    </row>
    <row r="18" s="1" customFormat="1" spans="1:25">
      <c r="A18" s="19">
        <v>12</v>
      </c>
      <c r="B18" s="22" t="s">
        <v>366</v>
      </c>
      <c r="C18" s="21">
        <v>99</v>
      </c>
      <c r="D18" s="21">
        <v>99</v>
      </c>
      <c r="E18" s="33">
        <v>1</v>
      </c>
      <c r="F18" s="21">
        <v>133</v>
      </c>
      <c r="G18" s="21">
        <v>91</v>
      </c>
      <c r="H18" s="34">
        <v>0.6842</v>
      </c>
      <c r="I18" s="21">
        <v>134</v>
      </c>
      <c r="J18" s="21">
        <v>106</v>
      </c>
      <c r="K18" s="34">
        <v>0.791</v>
      </c>
      <c r="L18" s="21">
        <v>102</v>
      </c>
      <c r="M18" s="21">
        <v>101</v>
      </c>
      <c r="N18" s="32">
        <v>0.9902</v>
      </c>
      <c r="O18" s="21" t="s">
        <v>367</v>
      </c>
      <c r="P18" s="21" t="s">
        <v>368</v>
      </c>
      <c r="Q18" s="21" t="s">
        <v>211</v>
      </c>
      <c r="R18" s="23" t="s">
        <v>369</v>
      </c>
      <c r="S18" s="23" t="s">
        <v>35</v>
      </c>
      <c r="T18" s="23" t="s">
        <v>36</v>
      </c>
      <c r="U18" s="21" t="s">
        <v>35</v>
      </c>
      <c r="V18" s="21" t="s">
        <v>36</v>
      </c>
      <c r="W18" s="21" t="s">
        <v>35</v>
      </c>
      <c r="X18" s="21" t="s">
        <v>36</v>
      </c>
      <c r="Y18" s="57">
        <f t="shared" si="0"/>
        <v>0.86635</v>
      </c>
    </row>
    <row r="19" s="1" customFormat="1" ht="14.25" customHeight="1" spans="1:25">
      <c r="A19" s="19">
        <v>13</v>
      </c>
      <c r="B19" s="20" t="s">
        <v>165</v>
      </c>
      <c r="C19" s="21">
        <v>48</v>
      </c>
      <c r="D19" s="21">
        <v>47</v>
      </c>
      <c r="E19" s="32">
        <v>0.9792</v>
      </c>
      <c r="F19" s="21">
        <v>61</v>
      </c>
      <c r="G19" s="21">
        <v>44</v>
      </c>
      <c r="H19" s="32">
        <v>0.7213</v>
      </c>
      <c r="I19" s="21">
        <v>58</v>
      </c>
      <c r="J19" s="21">
        <v>45</v>
      </c>
      <c r="K19" s="32">
        <v>0.7759</v>
      </c>
      <c r="L19" s="21">
        <v>51</v>
      </c>
      <c r="M19" s="21">
        <v>50</v>
      </c>
      <c r="N19" s="32">
        <v>0.9804</v>
      </c>
      <c r="O19" s="21" t="s">
        <v>166</v>
      </c>
      <c r="P19" s="21" t="s">
        <v>167</v>
      </c>
      <c r="Q19" s="21" t="s">
        <v>168</v>
      </c>
      <c r="R19" s="23" t="s">
        <v>169</v>
      </c>
      <c r="S19" s="23" t="s">
        <v>35</v>
      </c>
      <c r="T19" s="23" t="s">
        <v>36</v>
      </c>
      <c r="U19" s="21" t="s">
        <v>33</v>
      </c>
      <c r="V19" s="21" t="s">
        <v>170</v>
      </c>
      <c r="W19" s="21" t="s">
        <v>35</v>
      </c>
      <c r="X19" s="21" t="s">
        <v>36</v>
      </c>
      <c r="Y19" s="57">
        <f t="shared" si="0"/>
        <v>0.8642</v>
      </c>
    </row>
    <row r="20" s="1" customFormat="1" spans="1:25">
      <c r="A20" s="19">
        <v>14</v>
      </c>
      <c r="B20" s="22" t="s">
        <v>37</v>
      </c>
      <c r="C20" s="21">
        <v>73</v>
      </c>
      <c r="D20" s="21">
        <v>69</v>
      </c>
      <c r="E20" s="32">
        <v>0.9452</v>
      </c>
      <c r="F20" s="21">
        <v>114</v>
      </c>
      <c r="G20" s="21">
        <v>82</v>
      </c>
      <c r="H20" s="32">
        <v>0.7193</v>
      </c>
      <c r="I20" s="21">
        <v>115</v>
      </c>
      <c r="J20" s="21">
        <v>88</v>
      </c>
      <c r="K20" s="32">
        <v>0.7652</v>
      </c>
      <c r="L20" s="21">
        <v>71</v>
      </c>
      <c r="M20" s="21">
        <v>71</v>
      </c>
      <c r="N20" s="31">
        <v>1</v>
      </c>
      <c r="O20" s="21" t="s">
        <v>38</v>
      </c>
      <c r="P20" s="21" t="s">
        <v>39</v>
      </c>
      <c r="Q20" s="21" t="s">
        <v>40</v>
      </c>
      <c r="R20" s="23" t="s">
        <v>41</v>
      </c>
      <c r="S20" s="23" t="s">
        <v>35</v>
      </c>
      <c r="T20" s="23" t="s">
        <v>36</v>
      </c>
      <c r="U20" s="21" t="s">
        <v>35</v>
      </c>
      <c r="V20" s="21" t="s">
        <v>36</v>
      </c>
      <c r="W20" s="21" t="s">
        <v>35</v>
      </c>
      <c r="X20" s="21" t="s">
        <v>36</v>
      </c>
      <c r="Y20" s="57">
        <f t="shared" si="0"/>
        <v>0.857425</v>
      </c>
    </row>
    <row r="21" spans="1:25">
      <c r="A21" s="19">
        <v>15</v>
      </c>
      <c r="B21" s="20" t="s">
        <v>104</v>
      </c>
      <c r="C21" s="23">
        <v>121</v>
      </c>
      <c r="D21" s="23">
        <v>115</v>
      </c>
      <c r="E21" s="32">
        <v>0.9504</v>
      </c>
      <c r="F21" s="23">
        <v>133</v>
      </c>
      <c r="G21" s="23">
        <v>88</v>
      </c>
      <c r="H21" s="32">
        <v>0.6617</v>
      </c>
      <c r="I21" s="23">
        <v>120</v>
      </c>
      <c r="J21" s="23">
        <v>101</v>
      </c>
      <c r="K21" s="32">
        <v>0.8417</v>
      </c>
      <c r="L21" s="23">
        <v>102</v>
      </c>
      <c r="M21" s="23">
        <v>98</v>
      </c>
      <c r="N21" s="32">
        <v>0.9608</v>
      </c>
      <c r="O21" s="21" t="s">
        <v>105</v>
      </c>
      <c r="P21" s="21" t="s">
        <v>106</v>
      </c>
      <c r="Q21" s="21" t="s">
        <v>107</v>
      </c>
      <c r="R21" s="23" t="s">
        <v>108</v>
      </c>
      <c r="S21" s="23" t="s">
        <v>109</v>
      </c>
      <c r="T21" s="23" t="s">
        <v>52</v>
      </c>
      <c r="U21" s="21" t="s">
        <v>33</v>
      </c>
      <c r="V21" s="21" t="s">
        <v>91</v>
      </c>
      <c r="W21" s="21" t="s">
        <v>33</v>
      </c>
      <c r="X21" s="21" t="s">
        <v>91</v>
      </c>
      <c r="Y21" s="57">
        <f t="shared" si="0"/>
        <v>0.85365</v>
      </c>
    </row>
    <row r="22" spans="1:25">
      <c r="A22" s="19">
        <v>16</v>
      </c>
      <c r="B22" s="20" t="s">
        <v>370</v>
      </c>
      <c r="C22" s="21">
        <v>51</v>
      </c>
      <c r="D22" s="21">
        <v>42</v>
      </c>
      <c r="E22" s="32">
        <v>0.8235</v>
      </c>
      <c r="F22" s="21">
        <v>66</v>
      </c>
      <c r="G22" s="21">
        <v>52</v>
      </c>
      <c r="H22" s="32">
        <v>0.7879</v>
      </c>
      <c r="I22" s="21">
        <v>55</v>
      </c>
      <c r="J22" s="21">
        <v>46</v>
      </c>
      <c r="K22" s="32">
        <v>0.8364</v>
      </c>
      <c r="L22" s="21">
        <v>51</v>
      </c>
      <c r="M22" s="21">
        <v>49</v>
      </c>
      <c r="N22" s="32">
        <v>0.9608</v>
      </c>
      <c r="O22" s="21" t="s">
        <v>371</v>
      </c>
      <c r="P22" s="21" t="s">
        <v>372</v>
      </c>
      <c r="Q22" s="21" t="s">
        <v>373</v>
      </c>
      <c r="R22" s="23" t="s">
        <v>129</v>
      </c>
      <c r="S22" s="23" t="s">
        <v>35</v>
      </c>
      <c r="T22" s="23" t="s">
        <v>36</v>
      </c>
      <c r="U22" s="21" t="s">
        <v>33</v>
      </c>
      <c r="V22" s="21" t="s">
        <v>52</v>
      </c>
      <c r="W22" s="21" t="s">
        <v>33</v>
      </c>
      <c r="X22" s="21" t="s">
        <v>52</v>
      </c>
      <c r="Y22" s="57">
        <f t="shared" si="0"/>
        <v>0.85215</v>
      </c>
    </row>
    <row r="23" s="1" customFormat="1" spans="1:25">
      <c r="A23" s="19">
        <v>17</v>
      </c>
      <c r="B23" s="24" t="s">
        <v>254</v>
      </c>
      <c r="C23" s="21">
        <v>33</v>
      </c>
      <c r="D23" s="21">
        <v>31</v>
      </c>
      <c r="E23" s="32">
        <v>0.9394</v>
      </c>
      <c r="F23" s="21">
        <v>37</v>
      </c>
      <c r="G23" s="21">
        <v>28</v>
      </c>
      <c r="H23" s="32">
        <v>0.7568</v>
      </c>
      <c r="I23" s="21">
        <v>34</v>
      </c>
      <c r="J23" s="21">
        <v>26</v>
      </c>
      <c r="K23" s="32">
        <v>0.7647</v>
      </c>
      <c r="L23" s="21">
        <v>31</v>
      </c>
      <c r="M23" s="21">
        <v>29</v>
      </c>
      <c r="N23" s="32">
        <v>0.9355</v>
      </c>
      <c r="O23" s="21" t="s">
        <v>255</v>
      </c>
      <c r="P23" s="21" t="s">
        <v>256</v>
      </c>
      <c r="Q23" s="21" t="s">
        <v>257</v>
      </c>
      <c r="R23" s="23" t="s">
        <v>258</v>
      </c>
      <c r="S23" s="23" t="s">
        <v>35</v>
      </c>
      <c r="T23" s="23" t="s">
        <v>36</v>
      </c>
      <c r="U23" s="21" t="s">
        <v>35</v>
      </c>
      <c r="V23" s="21" t="s">
        <v>36</v>
      </c>
      <c r="W23" s="21" t="s">
        <v>35</v>
      </c>
      <c r="X23" s="21" t="s">
        <v>36</v>
      </c>
      <c r="Y23" s="57">
        <f t="shared" si="0"/>
        <v>0.8491</v>
      </c>
    </row>
    <row r="24" s="1" customFormat="1" spans="1:25">
      <c r="A24" s="19">
        <v>18</v>
      </c>
      <c r="B24" s="22" t="s">
        <v>272</v>
      </c>
      <c r="C24" s="21">
        <v>142</v>
      </c>
      <c r="D24" s="21">
        <v>135</v>
      </c>
      <c r="E24" s="32">
        <v>0.9507</v>
      </c>
      <c r="F24" s="21">
        <v>170</v>
      </c>
      <c r="G24" s="21">
        <v>122</v>
      </c>
      <c r="H24" s="32">
        <v>0.7176</v>
      </c>
      <c r="I24" s="21">
        <v>184</v>
      </c>
      <c r="J24" s="21">
        <v>138</v>
      </c>
      <c r="K24" s="31">
        <v>0.75</v>
      </c>
      <c r="L24" s="21">
        <v>141</v>
      </c>
      <c r="M24" s="21">
        <v>129</v>
      </c>
      <c r="N24" s="32">
        <v>0.9149</v>
      </c>
      <c r="O24" s="21" t="s">
        <v>273</v>
      </c>
      <c r="P24" s="21" t="s">
        <v>274</v>
      </c>
      <c r="Q24" s="21" t="s">
        <v>275</v>
      </c>
      <c r="R24" s="23" t="s">
        <v>276</v>
      </c>
      <c r="S24" s="23" t="s">
        <v>33</v>
      </c>
      <c r="T24" s="23" t="s">
        <v>91</v>
      </c>
      <c r="U24" s="21" t="s">
        <v>35</v>
      </c>
      <c r="V24" s="21" t="s">
        <v>36</v>
      </c>
      <c r="W24" s="21" t="s">
        <v>35</v>
      </c>
      <c r="X24" s="21" t="s">
        <v>36</v>
      </c>
      <c r="Y24" s="57">
        <f t="shared" si="0"/>
        <v>0.8333</v>
      </c>
    </row>
    <row r="25" s="1" customFormat="1" ht="12.75" customHeight="1" spans="1:25">
      <c r="A25" s="19">
        <v>19</v>
      </c>
      <c r="B25" s="22" t="s">
        <v>374</v>
      </c>
      <c r="C25" s="21">
        <v>118</v>
      </c>
      <c r="D25" s="21">
        <v>112</v>
      </c>
      <c r="E25" s="32">
        <v>0.9492</v>
      </c>
      <c r="F25" s="21">
        <v>167</v>
      </c>
      <c r="G25" s="21">
        <v>115</v>
      </c>
      <c r="H25" s="32">
        <v>0.6886</v>
      </c>
      <c r="I25" s="21">
        <v>158</v>
      </c>
      <c r="J25" s="21">
        <v>113</v>
      </c>
      <c r="K25" s="32">
        <v>0.7152</v>
      </c>
      <c r="L25" s="21">
        <v>118</v>
      </c>
      <c r="M25" s="21">
        <v>114</v>
      </c>
      <c r="N25" s="32">
        <v>0.9661</v>
      </c>
      <c r="O25" s="21" t="s">
        <v>375</v>
      </c>
      <c r="P25" s="21" t="s">
        <v>376</v>
      </c>
      <c r="Q25" s="21" t="s">
        <v>377</v>
      </c>
      <c r="R25" s="23" t="s">
        <v>378</v>
      </c>
      <c r="S25" s="23" t="s">
        <v>33</v>
      </c>
      <c r="T25" s="23" t="s">
        <v>52</v>
      </c>
      <c r="U25" s="21" t="s">
        <v>33</v>
      </c>
      <c r="V25" s="21" t="s">
        <v>52</v>
      </c>
      <c r="W25" s="21" t="s">
        <v>33</v>
      </c>
      <c r="X25" s="21" t="s">
        <v>52</v>
      </c>
      <c r="Y25" s="57">
        <f t="shared" si="0"/>
        <v>0.829775</v>
      </c>
    </row>
    <row r="26" s="1" customFormat="1" spans="1:25">
      <c r="A26" s="19">
        <v>20</v>
      </c>
      <c r="B26" s="20" t="s">
        <v>241</v>
      </c>
      <c r="C26" s="21">
        <v>60</v>
      </c>
      <c r="D26" s="21">
        <v>56</v>
      </c>
      <c r="E26" s="32">
        <v>0.9333</v>
      </c>
      <c r="F26" s="21">
        <v>81</v>
      </c>
      <c r="G26" s="21">
        <v>53</v>
      </c>
      <c r="H26" s="32">
        <v>0.6543</v>
      </c>
      <c r="I26" s="21">
        <v>78</v>
      </c>
      <c r="J26" s="21">
        <v>56</v>
      </c>
      <c r="K26" s="32">
        <v>0.7179</v>
      </c>
      <c r="L26" s="21">
        <v>56</v>
      </c>
      <c r="M26" s="21">
        <v>56</v>
      </c>
      <c r="N26" s="31">
        <v>1</v>
      </c>
      <c r="O26" s="21" t="s">
        <v>242</v>
      </c>
      <c r="P26" s="21" t="s">
        <v>220</v>
      </c>
      <c r="Q26" s="21" t="s">
        <v>243</v>
      </c>
      <c r="R26" s="23" t="s">
        <v>75</v>
      </c>
      <c r="S26" s="23" t="s">
        <v>35</v>
      </c>
      <c r="T26" s="23" t="s">
        <v>36</v>
      </c>
      <c r="U26" s="21" t="s">
        <v>35</v>
      </c>
      <c r="V26" s="21" t="s">
        <v>36</v>
      </c>
      <c r="W26" s="21" t="s">
        <v>35</v>
      </c>
      <c r="X26" s="21" t="s">
        <v>36</v>
      </c>
      <c r="Y26" s="57">
        <f t="shared" si="0"/>
        <v>0.826375</v>
      </c>
    </row>
    <row r="27" s="1" customFormat="1" spans="1:25">
      <c r="A27" s="19">
        <v>21</v>
      </c>
      <c r="B27" s="22" t="s">
        <v>218</v>
      </c>
      <c r="C27" s="21">
        <v>31</v>
      </c>
      <c r="D27" s="21">
        <v>31</v>
      </c>
      <c r="E27" s="31">
        <v>1</v>
      </c>
      <c r="F27" s="21">
        <v>63</v>
      </c>
      <c r="G27" s="21">
        <v>30</v>
      </c>
      <c r="H27" s="32">
        <v>0.4762</v>
      </c>
      <c r="I27" s="21">
        <v>57</v>
      </c>
      <c r="J27" s="21">
        <v>35</v>
      </c>
      <c r="K27" s="32">
        <v>0.614</v>
      </c>
      <c r="L27" s="21">
        <v>31</v>
      </c>
      <c r="M27" s="21">
        <v>31</v>
      </c>
      <c r="N27" s="31">
        <v>1</v>
      </c>
      <c r="O27" s="21" t="s">
        <v>219</v>
      </c>
      <c r="P27" s="21" t="s">
        <v>220</v>
      </c>
      <c r="Q27" s="21" t="s">
        <v>69</v>
      </c>
      <c r="R27" s="23" t="s">
        <v>221</v>
      </c>
      <c r="S27" s="23" t="s">
        <v>35</v>
      </c>
      <c r="T27" s="23" t="s">
        <v>36</v>
      </c>
      <c r="U27" s="21" t="s">
        <v>33</v>
      </c>
      <c r="V27" s="21" t="s">
        <v>34</v>
      </c>
      <c r="W27" s="21" t="s">
        <v>35</v>
      </c>
      <c r="X27" s="21" t="s">
        <v>36</v>
      </c>
      <c r="Y27" s="57">
        <f t="shared" si="0"/>
        <v>0.77255</v>
      </c>
    </row>
    <row r="28" s="2" customFormat="1" spans="1:25">
      <c r="A28" s="19">
        <v>22</v>
      </c>
      <c r="B28" s="20" t="s">
        <v>379</v>
      </c>
      <c r="C28" s="21">
        <v>2</v>
      </c>
      <c r="D28" s="21">
        <v>1</v>
      </c>
      <c r="E28" s="31">
        <v>0.5</v>
      </c>
      <c r="F28" s="21">
        <v>2</v>
      </c>
      <c r="G28" s="21">
        <v>1</v>
      </c>
      <c r="H28" s="31">
        <v>0.5</v>
      </c>
      <c r="I28" s="21">
        <v>1</v>
      </c>
      <c r="J28" s="21">
        <v>1</v>
      </c>
      <c r="K28" s="31">
        <v>1</v>
      </c>
      <c r="L28" s="21">
        <v>1</v>
      </c>
      <c r="M28" s="21">
        <v>1</v>
      </c>
      <c r="N28" s="31">
        <v>1</v>
      </c>
      <c r="O28" s="21" t="s">
        <v>380</v>
      </c>
      <c r="P28" s="21" t="s">
        <v>33</v>
      </c>
      <c r="Q28" s="21" t="s">
        <v>381</v>
      </c>
      <c r="R28" s="23" t="s">
        <v>382</v>
      </c>
      <c r="S28" s="23" t="s">
        <v>35</v>
      </c>
      <c r="T28" s="23" t="s">
        <v>36</v>
      </c>
      <c r="U28" s="21" t="s">
        <v>35</v>
      </c>
      <c r="V28" s="21" t="s">
        <v>36</v>
      </c>
      <c r="W28" s="21" t="s">
        <v>35</v>
      </c>
      <c r="X28" s="21" t="s">
        <v>36</v>
      </c>
      <c r="Y28" s="57">
        <f t="shared" si="0"/>
        <v>0.75</v>
      </c>
    </row>
    <row r="29" s="1" customFormat="1" spans="1:25">
      <c r="A29" s="19">
        <v>23</v>
      </c>
      <c r="B29" s="20" t="s">
        <v>95</v>
      </c>
      <c r="C29" s="21">
        <v>26</v>
      </c>
      <c r="D29" s="21">
        <v>23</v>
      </c>
      <c r="E29" s="32">
        <v>0.8846</v>
      </c>
      <c r="F29" s="21">
        <v>30</v>
      </c>
      <c r="G29" s="21">
        <v>17</v>
      </c>
      <c r="H29" s="32">
        <v>0.5667</v>
      </c>
      <c r="I29" s="21">
        <v>34</v>
      </c>
      <c r="J29" s="21">
        <v>17</v>
      </c>
      <c r="K29" s="31">
        <v>0.5</v>
      </c>
      <c r="L29" s="21">
        <v>19</v>
      </c>
      <c r="M29" s="21">
        <v>19</v>
      </c>
      <c r="N29" s="31">
        <v>1</v>
      </c>
      <c r="O29" s="21" t="s">
        <v>96</v>
      </c>
      <c r="P29" s="21" t="s">
        <v>97</v>
      </c>
      <c r="Q29" s="21" t="s">
        <v>98</v>
      </c>
      <c r="R29" s="23" t="s">
        <v>99</v>
      </c>
      <c r="S29" s="23" t="s">
        <v>35</v>
      </c>
      <c r="T29" s="23" t="s">
        <v>36</v>
      </c>
      <c r="U29" s="21" t="s">
        <v>35</v>
      </c>
      <c r="V29" s="21" t="s">
        <v>36</v>
      </c>
      <c r="W29" s="21" t="s">
        <v>35</v>
      </c>
      <c r="X29" s="21" t="s">
        <v>36</v>
      </c>
      <c r="Y29" s="57">
        <f t="shared" si="0"/>
        <v>0.737825</v>
      </c>
    </row>
    <row r="30" s="1" customFormat="1" spans="1:25">
      <c r="A30" s="19">
        <v>24</v>
      </c>
      <c r="B30" s="20" t="s">
        <v>152</v>
      </c>
      <c r="C30" s="23">
        <v>2</v>
      </c>
      <c r="D30" s="23">
        <v>2</v>
      </c>
      <c r="E30" s="31">
        <v>1</v>
      </c>
      <c r="F30" s="23">
        <v>7</v>
      </c>
      <c r="G30" s="23">
        <v>3</v>
      </c>
      <c r="H30" s="32">
        <v>0.4286</v>
      </c>
      <c r="I30" s="23">
        <v>6</v>
      </c>
      <c r="J30" s="23">
        <v>2</v>
      </c>
      <c r="K30" s="32">
        <v>0.3333</v>
      </c>
      <c r="L30" s="23">
        <v>5</v>
      </c>
      <c r="M30" s="23">
        <v>5</v>
      </c>
      <c r="N30" s="31">
        <v>1</v>
      </c>
      <c r="O30" s="21" t="s">
        <v>153</v>
      </c>
      <c r="P30" s="21" t="s">
        <v>127</v>
      </c>
      <c r="Q30" s="21" t="s">
        <v>154</v>
      </c>
      <c r="R30" s="23" t="s">
        <v>155</v>
      </c>
      <c r="S30" s="23" t="s">
        <v>35</v>
      </c>
      <c r="T30" s="23" t="s">
        <v>36</v>
      </c>
      <c r="U30" s="21" t="s">
        <v>35</v>
      </c>
      <c r="V30" s="21" t="s">
        <v>36</v>
      </c>
      <c r="W30" s="21" t="s">
        <v>35</v>
      </c>
      <c r="X30" s="21" t="s">
        <v>36</v>
      </c>
      <c r="Y30" s="57">
        <f t="shared" si="0"/>
        <v>0.690475</v>
      </c>
    </row>
    <row r="31" s="2" customFormat="1" spans="1:25">
      <c r="A31" s="25" t="s">
        <v>339</v>
      </c>
      <c r="B31" s="25"/>
      <c r="C31" s="19">
        <f>SUM(C7:C30)</f>
        <v>4156</v>
      </c>
      <c r="D31" s="19">
        <f>SUM(D7:D30)</f>
        <v>3939</v>
      </c>
      <c r="E31" s="32">
        <f>SUM(E7:E30)/24</f>
        <v>0.931983333333333</v>
      </c>
      <c r="F31" s="19">
        <f>SUM(F7:F30)</f>
        <v>5037</v>
      </c>
      <c r="G31" s="19">
        <f>SUM(G7:G30)</f>
        <v>4011</v>
      </c>
      <c r="H31" s="32">
        <f>SUM(H7:H30)/24</f>
        <v>0.734341666666667</v>
      </c>
      <c r="I31" s="19">
        <f>SUM(I7:I30)</f>
        <v>4842</v>
      </c>
      <c r="J31" s="19">
        <f>SUM(J7:J30)</f>
        <v>4091</v>
      </c>
      <c r="K31" s="32">
        <f>SUM(K7:K30)/24</f>
        <v>0.796775</v>
      </c>
      <c r="L31" s="19">
        <f>SUM(L7:L30)</f>
        <v>4069</v>
      </c>
      <c r="M31" s="19">
        <f>SUM(M7:M30)</f>
        <v>3969</v>
      </c>
      <c r="N31" s="32">
        <f>SUM(N7:N30)/24</f>
        <v>0.979004166666667</v>
      </c>
      <c r="O31" s="42"/>
      <c r="P31" s="42"/>
      <c r="Q31" s="46"/>
      <c r="R31" s="47"/>
      <c r="S31" s="47"/>
      <c r="T31" s="47"/>
      <c r="U31" s="46"/>
      <c r="V31" s="52"/>
      <c r="W31" s="52"/>
      <c r="X31" s="52"/>
      <c r="Y31" s="57">
        <f>SUM(Y7:Y30)/24</f>
        <v>0.860526041666667</v>
      </c>
    </row>
    <row r="32" s="2" customFormat="1" spans="1:25">
      <c r="A32" s="26"/>
      <c r="B32" s="26"/>
      <c r="C32" s="27"/>
      <c r="D32" s="27"/>
      <c r="E32" s="35"/>
      <c r="F32" s="27"/>
      <c r="G32" s="27"/>
      <c r="H32" s="35"/>
      <c r="I32" s="27"/>
      <c r="J32" s="27"/>
      <c r="K32" s="35"/>
      <c r="L32" s="27"/>
      <c r="M32" s="27"/>
      <c r="N32" s="35"/>
      <c r="O32" s="43"/>
      <c r="P32" s="43"/>
      <c r="Q32" s="48"/>
      <c r="R32" s="49"/>
      <c r="S32" s="49"/>
      <c r="T32" s="49"/>
      <c r="U32" s="48"/>
      <c r="V32" s="53"/>
      <c r="W32" s="53"/>
      <c r="X32" s="53"/>
      <c r="Y32" s="58"/>
    </row>
    <row r="33" s="1" customFormat="1" spans="1:25">
      <c r="A33" s="3"/>
      <c r="B33" s="3"/>
      <c r="C33" s="3"/>
      <c r="D33" s="4"/>
      <c r="E33" s="5"/>
      <c r="F33" s="3"/>
      <c r="G33" s="4"/>
      <c r="H33" s="5"/>
      <c r="I33" s="3"/>
      <c r="J33" s="3"/>
      <c r="K33" s="5"/>
      <c r="L33" s="3"/>
      <c r="M33" s="3"/>
      <c r="N33" s="5"/>
      <c r="O33" s="3"/>
      <c r="P33" s="3"/>
      <c r="Q33" s="3"/>
      <c r="R33" s="5"/>
      <c r="S33" s="5"/>
      <c r="T33" s="5"/>
      <c r="U33" s="3"/>
      <c r="V33" s="6"/>
      <c r="W33" s="6"/>
      <c r="X33" s="6"/>
      <c r="Y33" s="6"/>
    </row>
  </sheetData>
  <sortState ref="B7:Y30">
    <sortCondition ref="Y7:Y30" descending="1"/>
  </sortState>
  <mergeCells count="23">
    <mergeCell ref="A1:Y1"/>
    <mergeCell ref="A2:Y2"/>
    <mergeCell ref="A3:Y3"/>
    <mergeCell ref="C4:E4"/>
    <mergeCell ref="F4:H4"/>
    <mergeCell ref="I4:N4"/>
    <mergeCell ref="O4:X4"/>
    <mergeCell ref="I5:K5"/>
    <mergeCell ref="L5:N5"/>
    <mergeCell ref="Q5:T5"/>
    <mergeCell ref="U5:X5"/>
    <mergeCell ref="A31:B31"/>
    <mergeCell ref="A4:A6"/>
    <mergeCell ref="B4:B6"/>
    <mergeCell ref="C5:C6"/>
    <mergeCell ref="D5:D6"/>
    <mergeCell ref="E5:E6"/>
    <mergeCell ref="F5:F6"/>
    <mergeCell ref="G5:G6"/>
    <mergeCell ref="H5:H6"/>
    <mergeCell ref="O5:O6"/>
    <mergeCell ref="P5:P6"/>
    <mergeCell ref="Y4:Y6"/>
  </mergeCells>
  <conditionalFormatting sqref="B7:B30">
    <cfRule type="duplicateValues" dxfId="0" priority="2"/>
  </conditionalFormatting>
  <pageMargins left="0.699912516150888" right="0.699912516150888" top="0.74990626395218" bottom="0.74990626395218" header="0.299962510274151" footer="0.2999625102741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汽车类</vt:lpstr>
      <vt:lpstr>摩托车类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greatwall</cp:lastModifiedBy>
  <cp:revision>0</cp:revision>
  <dcterms:created xsi:type="dcterms:W3CDTF">2006-09-16T16:00:00Z</dcterms:created>
  <dcterms:modified xsi:type="dcterms:W3CDTF">2026-08-10T10:09:02Z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FCB0DF4CCD8749F7A24EAB75946981A1</vt:lpwstr>
  </property>
  <property fmtid="{D5CDD505-2E9C-101B-9397-08002B2CF9AE}" pid="3" name="KSOProductBuildVer">
    <vt:lpwstr>2052-11.8.2.10681</vt:lpwstr>
  </property>
</Properties>
</file>