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 activeTab="1"/>
  </bookViews>
  <sheets>
    <sheet name="汽车类" sheetId="3" r:id="rId1"/>
    <sheet name="摩托车类" sheetId="2" r:id="rId2"/>
  </sheets>
  <definedNames>
    <definedName name="_xlnm._FilterDatabase" localSheetId="1" hidden="1">摩托车类!#REF!</definedName>
    <definedName name="_xlnm._FilterDatabase" localSheetId="0" hidden="1">汽车类!$A$26:$Y$28</definedName>
  </definedNames>
  <calcPr calcId="144525"/>
</workbook>
</file>

<file path=xl/sharedStrings.xml><?xml version="1.0" encoding="utf-8"?>
<sst xmlns="http://schemas.openxmlformats.org/spreadsheetml/2006/main" count="1179" uniqueCount="381">
  <si>
    <t>2026年8月江门市驾驶培训机构考试合格率、三年内驾龄驾驶人交通违法率及交通肇事率统计表</t>
  </si>
  <si>
    <t>统计单位：江门市公安局交通管理局车辆管理所</t>
  </si>
  <si>
    <r>
      <rPr>
        <sz val="12"/>
        <rFont val="宋体"/>
        <charset val="134"/>
      </rPr>
      <t>起止时间：2026-7-21~2026-8-20 统计车型:</t>
    </r>
    <r>
      <rPr>
        <b/>
        <sz val="12"/>
        <rFont val="宋体"/>
        <charset val="134"/>
      </rPr>
      <t>汽车类</t>
    </r>
  </si>
  <si>
    <t>培训质量综合排名</t>
  </si>
  <si>
    <t>驾校名称</t>
  </si>
  <si>
    <t>科目一</t>
  </si>
  <si>
    <t>科目二</t>
  </si>
  <si>
    <t>科目三</t>
  </si>
  <si>
    <t>三年驾龄驾驶人交通违法和事故</t>
  </si>
  <si>
    <t>平均      合格率</t>
  </si>
  <si>
    <t>考试
人数</t>
  </si>
  <si>
    <t>合格
人数</t>
  </si>
  <si>
    <t>合格率</t>
  </si>
  <si>
    <t>实际道路考试</t>
  </si>
  <si>
    <t>安全文明驾驶</t>
  </si>
  <si>
    <t>人数</t>
  </si>
  <si>
    <t>本月新增人数</t>
  </si>
  <si>
    <t>违法</t>
  </si>
  <si>
    <t>事故</t>
  </si>
  <si>
    <t/>
  </si>
  <si>
    <t>违法人数</t>
  </si>
  <si>
    <t>违法率</t>
  </si>
  <si>
    <t>严重
违法人数</t>
  </si>
  <si>
    <t>严重
违法率</t>
  </si>
  <si>
    <t>事故人数</t>
  </si>
  <si>
    <t>事故率</t>
  </si>
  <si>
    <t>严重
事故人数</t>
  </si>
  <si>
    <t>严重
事故率</t>
  </si>
  <si>
    <t>江门市骏马附三驾校</t>
  </si>
  <si>
    <t>6262</t>
  </si>
  <si>
    <t>214</t>
  </si>
  <si>
    <t>265</t>
  </si>
  <si>
    <t>4.23%</t>
  </si>
  <si>
    <t>0</t>
  </si>
  <si>
    <t>0.0%</t>
  </si>
  <si>
    <t>速飞驾校</t>
  </si>
  <si>
    <t>1550</t>
  </si>
  <si>
    <t>50</t>
  </si>
  <si>
    <t>46</t>
  </si>
  <si>
    <t>2.97%</t>
  </si>
  <si>
    <t>1</t>
  </si>
  <si>
    <t>0.06%</t>
  </si>
  <si>
    <t>粤兴驾校</t>
  </si>
  <si>
    <t>3601</t>
  </si>
  <si>
    <t>123</t>
  </si>
  <si>
    <t>110</t>
  </si>
  <si>
    <t>3.05%</t>
  </si>
  <si>
    <t>新会粤兴驾校</t>
  </si>
  <si>
    <t>2365</t>
  </si>
  <si>
    <t>94</t>
  </si>
  <si>
    <t>111</t>
  </si>
  <si>
    <t>4.69%</t>
  </si>
  <si>
    <t>速锐驾校</t>
  </si>
  <si>
    <t>6470</t>
  </si>
  <si>
    <t>268</t>
  </si>
  <si>
    <t>4.14%</t>
  </si>
  <si>
    <t>骏马附二驾校</t>
  </si>
  <si>
    <t>3707</t>
  </si>
  <si>
    <t>263</t>
  </si>
  <si>
    <t>150</t>
  </si>
  <si>
    <t>4.05%</t>
  </si>
  <si>
    <t>0.03%</t>
  </si>
  <si>
    <t>汽运驾校</t>
  </si>
  <si>
    <t>1280</t>
  </si>
  <si>
    <t>53</t>
  </si>
  <si>
    <t>43</t>
  </si>
  <si>
    <t>3.36%</t>
  </si>
  <si>
    <t>0.08%</t>
  </si>
  <si>
    <t>树人驾校</t>
  </si>
  <si>
    <t>1838</t>
  </si>
  <si>
    <t>73</t>
  </si>
  <si>
    <t>58</t>
  </si>
  <si>
    <t>3.16%</t>
  </si>
  <si>
    <t>恩诚驾校</t>
  </si>
  <si>
    <t>7334</t>
  </si>
  <si>
    <t>578</t>
  </si>
  <si>
    <t>233</t>
  </si>
  <si>
    <t>3.18%</t>
  </si>
  <si>
    <t>0.01%</t>
  </si>
  <si>
    <t>速锐附一驾校</t>
  </si>
  <si>
    <t>339</t>
  </si>
  <si>
    <t>55</t>
  </si>
  <si>
    <t>11</t>
  </si>
  <si>
    <t>3.24%</t>
  </si>
  <si>
    <t>明辉驾校</t>
  </si>
  <si>
    <t>2352</t>
  </si>
  <si>
    <t>57</t>
  </si>
  <si>
    <t>61</t>
  </si>
  <si>
    <t>2.59%</t>
  </si>
  <si>
    <t>融顺驾校</t>
  </si>
  <si>
    <t>15279</t>
  </si>
  <si>
    <t>351</t>
  </si>
  <si>
    <t>587</t>
  </si>
  <si>
    <t>3.84%</t>
  </si>
  <si>
    <t>江海柏慕驾校</t>
  </si>
  <si>
    <t>2816</t>
  </si>
  <si>
    <t>118</t>
  </si>
  <si>
    <t>74</t>
  </si>
  <si>
    <t>2.63%</t>
  </si>
  <si>
    <t>鹏达驾校</t>
  </si>
  <si>
    <t>13608</t>
  </si>
  <si>
    <t>221</t>
  </si>
  <si>
    <t>468</t>
  </si>
  <si>
    <t>3.44%</t>
  </si>
  <si>
    <t>鸿顺驾校</t>
  </si>
  <si>
    <t>4729</t>
  </si>
  <si>
    <t>275</t>
  </si>
  <si>
    <t>187</t>
  </si>
  <si>
    <t>3.95%</t>
  </si>
  <si>
    <t>0.02%</t>
  </si>
  <si>
    <t>江海瀚东驾校</t>
  </si>
  <si>
    <t>2060</t>
  </si>
  <si>
    <t>49</t>
  </si>
  <si>
    <t>63</t>
  </si>
  <si>
    <t>3.06%</t>
  </si>
  <si>
    <t>天成驾校</t>
  </si>
  <si>
    <t>3021</t>
  </si>
  <si>
    <t>76</t>
  </si>
  <si>
    <t>3.11%</t>
  </si>
  <si>
    <t>技通驾校</t>
  </si>
  <si>
    <t>4098</t>
  </si>
  <si>
    <t>169</t>
  </si>
  <si>
    <t>4.12%</t>
  </si>
  <si>
    <t>问鼎驾校</t>
  </si>
  <si>
    <t>834</t>
  </si>
  <si>
    <t>24</t>
  </si>
  <si>
    <t>2.88%</t>
  </si>
  <si>
    <t>0.12%</t>
  </si>
  <si>
    <t>江海捷宏一品驾校</t>
  </si>
  <si>
    <t>3946</t>
  </si>
  <si>
    <t>183</t>
  </si>
  <si>
    <t>103</t>
  </si>
  <si>
    <t>2.61%</t>
  </si>
  <si>
    <t>一航驾校</t>
  </si>
  <si>
    <t>106</t>
  </si>
  <si>
    <t>115</t>
  </si>
  <si>
    <t>3.1%</t>
  </si>
  <si>
    <t>安顺康驾校</t>
  </si>
  <si>
    <t>1972</t>
  </si>
  <si>
    <t>70</t>
  </si>
  <si>
    <t>80</t>
  </si>
  <si>
    <t>4.06%</t>
  </si>
  <si>
    <t>天耀驾校</t>
  </si>
  <si>
    <t>4107</t>
  </si>
  <si>
    <t>77</t>
  </si>
  <si>
    <t>2.87%</t>
  </si>
  <si>
    <t>富成驾校</t>
  </si>
  <si>
    <t>1962</t>
  </si>
  <si>
    <t>180</t>
  </si>
  <si>
    <t>65</t>
  </si>
  <si>
    <t>3.31%</t>
  </si>
  <si>
    <t>开平瀚东驾校</t>
  </si>
  <si>
    <t>1997</t>
  </si>
  <si>
    <t>119</t>
  </si>
  <si>
    <t>44</t>
  </si>
  <si>
    <t>2.2%</t>
  </si>
  <si>
    <t>永坚驾校</t>
  </si>
  <si>
    <t>2469</t>
  </si>
  <si>
    <t>75</t>
  </si>
  <si>
    <t>100</t>
  </si>
  <si>
    <t>鹤山小军驾校</t>
  </si>
  <si>
    <t>9007</t>
  </si>
  <si>
    <t>251</t>
  </si>
  <si>
    <t>307</t>
  </si>
  <si>
    <t>3.41%</t>
  </si>
  <si>
    <t>利德驾校</t>
  </si>
  <si>
    <t>3758</t>
  </si>
  <si>
    <t>122</t>
  </si>
  <si>
    <t>139</t>
  </si>
  <si>
    <t>3.7%</t>
  </si>
  <si>
    <t>江门瀚东</t>
  </si>
  <si>
    <t>1884</t>
  </si>
  <si>
    <t>67</t>
  </si>
  <si>
    <t>3.56%</t>
  </si>
  <si>
    <t>驶来客驾校</t>
  </si>
  <si>
    <t>3293</t>
  </si>
  <si>
    <t>112</t>
  </si>
  <si>
    <t>3.4%</t>
  </si>
  <si>
    <t>新会富美驾校</t>
  </si>
  <si>
    <t>4938</t>
  </si>
  <si>
    <t>97</t>
  </si>
  <si>
    <t>146</t>
  </si>
  <si>
    <t>2.96%</t>
  </si>
  <si>
    <t>宝成驾校</t>
  </si>
  <si>
    <t>3453</t>
  </si>
  <si>
    <t>163</t>
  </si>
  <si>
    <t>4.72%</t>
  </si>
  <si>
    <t>东江驾校</t>
  </si>
  <si>
    <t>5639</t>
  </si>
  <si>
    <t>195</t>
  </si>
  <si>
    <t>213</t>
  </si>
  <si>
    <t>3.78%</t>
  </si>
  <si>
    <t>新会瀚东驾校</t>
  </si>
  <si>
    <t>1797</t>
  </si>
  <si>
    <t>52</t>
  </si>
  <si>
    <t>2.89%</t>
  </si>
  <si>
    <t>粤顺驾校</t>
  </si>
  <si>
    <t>2553</t>
  </si>
  <si>
    <t>92</t>
  </si>
  <si>
    <t>2.94%</t>
  </si>
  <si>
    <t>平石驾校</t>
  </si>
  <si>
    <t>2916</t>
  </si>
  <si>
    <t>81</t>
  </si>
  <si>
    <t>78</t>
  </si>
  <si>
    <t>2.67%</t>
  </si>
  <si>
    <t>安达驾校</t>
  </si>
  <si>
    <t>3505</t>
  </si>
  <si>
    <t>161</t>
  </si>
  <si>
    <t>154</t>
  </si>
  <si>
    <t>4.39%</t>
  </si>
  <si>
    <t>2</t>
  </si>
  <si>
    <t>富宁驾校</t>
  </si>
  <si>
    <t>5598</t>
  </si>
  <si>
    <t>186</t>
  </si>
  <si>
    <t>3.32%</t>
  </si>
  <si>
    <t>捷宏一品驾校</t>
  </si>
  <si>
    <t>3137</t>
  </si>
  <si>
    <t>71</t>
  </si>
  <si>
    <t>86</t>
  </si>
  <si>
    <t>2.74%</t>
  </si>
  <si>
    <t>东达驾校</t>
  </si>
  <si>
    <t>1297</t>
  </si>
  <si>
    <t>107</t>
  </si>
  <si>
    <t>5.71%</t>
  </si>
  <si>
    <t>东诚驾校</t>
  </si>
  <si>
    <t>2248</t>
  </si>
  <si>
    <t>59</t>
  </si>
  <si>
    <t>3.29%</t>
  </si>
  <si>
    <t>驾易通驾校</t>
  </si>
  <si>
    <t>2068</t>
  </si>
  <si>
    <t>91</t>
  </si>
  <si>
    <t>4.4%</t>
  </si>
  <si>
    <t>润丰驾校</t>
  </si>
  <si>
    <t>2927</t>
  </si>
  <si>
    <t>149</t>
  </si>
  <si>
    <t>5.09%</t>
  </si>
  <si>
    <t>开平宏安驾校</t>
  </si>
  <si>
    <t>8837</t>
  </si>
  <si>
    <t>289</t>
  </si>
  <si>
    <t>236</t>
  </si>
  <si>
    <t>骏鑫驾校</t>
  </si>
  <si>
    <t>3234</t>
  </si>
  <si>
    <t>102</t>
  </si>
  <si>
    <t>2.81%</t>
  </si>
  <si>
    <t>为民驾校</t>
  </si>
  <si>
    <t>10030</t>
  </si>
  <si>
    <t>166</t>
  </si>
  <si>
    <t>310</t>
  </si>
  <si>
    <t>3.09%</t>
  </si>
  <si>
    <t>银丰驾校</t>
  </si>
  <si>
    <t>10267</t>
  </si>
  <si>
    <t>369</t>
  </si>
  <si>
    <t>3.59%</t>
  </si>
  <si>
    <t>东富驾校</t>
  </si>
  <si>
    <t>2349</t>
  </si>
  <si>
    <t>2.34%</t>
  </si>
  <si>
    <t>0.04%</t>
  </si>
  <si>
    <t>台山昌马驾校</t>
  </si>
  <si>
    <t>133</t>
  </si>
  <si>
    <t>富美驾校</t>
  </si>
  <si>
    <t>5695</t>
  </si>
  <si>
    <t>209</t>
  </si>
  <si>
    <t>199</t>
  </si>
  <si>
    <t>3.49%</t>
  </si>
  <si>
    <t>方向驾校</t>
  </si>
  <si>
    <t>1575</t>
  </si>
  <si>
    <t>72</t>
  </si>
  <si>
    <t>3.62%</t>
  </si>
  <si>
    <t>一庆驾校</t>
  </si>
  <si>
    <t>3871</t>
  </si>
  <si>
    <t>79</t>
  </si>
  <si>
    <t>4.37%</t>
  </si>
  <si>
    <t>德诚驾校</t>
  </si>
  <si>
    <t>5617</t>
  </si>
  <si>
    <t>228</t>
  </si>
  <si>
    <t>江都驾校</t>
  </si>
  <si>
    <t>9069</t>
  </si>
  <si>
    <t>323</t>
  </si>
  <si>
    <t>287</t>
  </si>
  <si>
    <t>3</t>
  </si>
  <si>
    <t>恒大驾校</t>
  </si>
  <si>
    <t>30995</t>
  </si>
  <si>
    <t>1253</t>
  </si>
  <si>
    <t>1459</t>
  </si>
  <si>
    <t>4.71%</t>
  </si>
  <si>
    <t>7</t>
  </si>
  <si>
    <t>天坤驾校</t>
  </si>
  <si>
    <t>3623</t>
  </si>
  <si>
    <t>48</t>
  </si>
  <si>
    <t>136</t>
  </si>
  <si>
    <t>3.75%</t>
  </si>
  <si>
    <t>驾易达驾校</t>
  </si>
  <si>
    <t>2791</t>
  </si>
  <si>
    <t>126</t>
  </si>
  <si>
    <t>2.65%</t>
  </si>
  <si>
    <t>翔鸿驾校</t>
  </si>
  <si>
    <t>1430</t>
  </si>
  <si>
    <t>41</t>
  </si>
  <si>
    <t>台山瀚东驾校</t>
  </si>
  <si>
    <t>1722</t>
  </si>
  <si>
    <t>5.28%</t>
  </si>
  <si>
    <t>江农驾校</t>
  </si>
  <si>
    <t>2694</t>
  </si>
  <si>
    <t>88</t>
  </si>
  <si>
    <t>3.27%</t>
  </si>
  <si>
    <t>骏骞驾校</t>
  </si>
  <si>
    <t>4051</t>
  </si>
  <si>
    <t>288</t>
  </si>
  <si>
    <t>7.11%</t>
  </si>
  <si>
    <t>0.05%</t>
  </si>
  <si>
    <t>不排名</t>
  </si>
  <si>
    <t>柏慕驾校</t>
  </si>
  <si>
    <t>--</t>
  </si>
  <si>
    <t>650</t>
  </si>
  <si>
    <t>17</t>
  </si>
  <si>
    <t>2.62%</t>
  </si>
  <si>
    <t>新宁驾校</t>
  </si>
  <si>
    <t>413</t>
  </si>
  <si>
    <t>18</t>
  </si>
  <si>
    <t>4.36%</t>
  </si>
  <si>
    <t>诚信驾校</t>
  </si>
  <si>
    <t>2522</t>
  </si>
  <si>
    <t>13</t>
  </si>
  <si>
    <t>3.65%</t>
  </si>
  <si>
    <t>海政驾校</t>
  </si>
  <si>
    <t>624</t>
  </si>
  <si>
    <t>4</t>
  </si>
  <si>
    <t>2.72%</t>
  </si>
  <si>
    <t>骏马驾校</t>
  </si>
  <si>
    <t>1888</t>
  </si>
  <si>
    <t>8</t>
  </si>
  <si>
    <t>3.02%</t>
  </si>
  <si>
    <t>大众驾校</t>
  </si>
  <si>
    <t>3151</t>
  </si>
  <si>
    <t>12</t>
  </si>
  <si>
    <t>6.19%</t>
  </si>
  <si>
    <t>联合驾校</t>
  </si>
  <si>
    <t>江城驾校</t>
  </si>
  <si>
    <t>31</t>
  </si>
  <si>
    <t>一新驾校</t>
  </si>
  <si>
    <t>合计及平均合格率</t>
  </si>
  <si>
    <r>
      <rPr>
        <sz val="12"/>
        <rFont val="宋体"/>
        <charset val="134"/>
      </rPr>
      <t>起止时间：2026-7-21~2026-8-20 统计车型:</t>
    </r>
    <r>
      <rPr>
        <b/>
        <sz val="12"/>
        <rFont val="宋体"/>
        <charset val="134"/>
      </rPr>
      <t>摩托车类</t>
    </r>
  </si>
  <si>
    <t>考试人数</t>
  </si>
  <si>
    <t>合格人数</t>
  </si>
  <si>
    <t>志越驾校</t>
  </si>
  <si>
    <t>2079</t>
  </si>
  <si>
    <t>恩骏驾校</t>
  </si>
  <si>
    <t>156</t>
  </si>
  <si>
    <t>165</t>
  </si>
  <si>
    <t>4.02%</t>
  </si>
  <si>
    <t>海成驾校</t>
  </si>
  <si>
    <t>3520</t>
  </si>
  <si>
    <t>114</t>
  </si>
  <si>
    <t>隆正驾校</t>
  </si>
  <si>
    <t>9957</t>
  </si>
  <si>
    <t>623</t>
  </si>
  <si>
    <t>442</t>
  </si>
  <si>
    <t>4.44%</t>
  </si>
  <si>
    <t>浩集交通</t>
  </si>
  <si>
    <t>722</t>
  </si>
  <si>
    <t>261</t>
  </si>
  <si>
    <t>42</t>
  </si>
  <si>
    <t>5.82%</t>
  </si>
  <si>
    <t>纵横驾校</t>
  </si>
  <si>
    <t>1263</t>
  </si>
  <si>
    <t>121</t>
  </si>
  <si>
    <t>6.25%</t>
  </si>
  <si>
    <t>台山顺安驾校</t>
  </si>
  <si>
    <t>11806</t>
  </si>
  <si>
    <t>523</t>
  </si>
  <si>
    <t>4.43%</t>
  </si>
  <si>
    <t>台山松山驾校</t>
  </si>
  <si>
    <t>858</t>
  </si>
  <si>
    <t>38</t>
  </si>
  <si>
    <t>江海鸿顺驾校</t>
  </si>
  <si>
    <t>145</t>
  </si>
  <si>
    <t>172</t>
  </si>
  <si>
    <t>4.78%</t>
  </si>
  <si>
    <t>长安驾校</t>
  </si>
  <si>
    <t>170</t>
  </si>
  <si>
    <t>1.76%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</si>
</sst>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rgb="FF000000"/>
      <name val="Tahoma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b/>
      <sz val="10"/>
      <name val="Arial"/>
      <charset val="134"/>
    </font>
    <font>
      <sz val="10"/>
      <color theme="1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9" fontId="0" fillId="0" borderId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7" fillId="22" borderId="1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8" fillId="10" borderId="15" applyNumberFormat="0" applyAlignment="0" applyProtection="0">
      <alignment vertical="center"/>
    </xf>
    <xf numFmtId="0" fontId="32" fillId="22" borderId="21" applyNumberFormat="0" applyAlignment="0" applyProtection="0">
      <alignment vertical="center"/>
    </xf>
    <xf numFmtId="0" fontId="33" fillId="32" borderId="22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/>
    <xf numFmtId="0" fontId="14" fillId="30" borderId="0" applyNumberFormat="0" applyBorder="0" applyAlignment="0" applyProtection="0">
      <alignment vertical="center"/>
    </xf>
    <xf numFmtId="0" fontId="17" fillId="27" borderId="2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0" borderId="0"/>
    <xf numFmtId="0" fontId="14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79">
    <xf numFmtId="0" fontId="0" fillId="0" borderId="0" xfId="0" applyAlignment="1"/>
    <xf numFmtId="0" fontId="0" fillId="0" borderId="0" xfId="48" applyFill="1" applyBorder="1" applyAlignment="1">
      <alignment vertical="center"/>
    </xf>
    <xf numFmtId="0" fontId="1" fillId="0" borderId="0" xfId="48" applyFont="1" applyFill="1" applyBorder="1" applyAlignment="1">
      <alignment vertical="center"/>
    </xf>
    <xf numFmtId="0" fontId="0" fillId="0" borderId="0" xfId="48" applyFill="1" applyAlignment="1">
      <alignment vertical="center"/>
    </xf>
    <xf numFmtId="176" fontId="0" fillId="0" borderId="0" xfId="48" applyNumberFormat="1" applyFill="1" applyAlignment="1">
      <alignment vertical="center"/>
    </xf>
    <xf numFmtId="10" fontId="0" fillId="0" borderId="0" xfId="11" applyNumberFormat="1" applyFill="1">
      <alignment vertical="center"/>
    </xf>
    <xf numFmtId="10" fontId="0" fillId="0" borderId="0" xfId="11" applyNumberFormat="1" applyFill="1" applyAlignment="1">
      <alignment vertical="center"/>
    </xf>
    <xf numFmtId="0" fontId="2" fillId="0" borderId="0" xfId="29" applyFont="1" applyFill="1" applyAlignment="1">
      <alignment horizontal="center" vertical="center"/>
    </xf>
    <xf numFmtId="0" fontId="3" fillId="0" borderId="0" xfId="29" applyFont="1" applyFill="1" applyAlignment="1">
      <alignment horizontal="left" vertical="center"/>
    </xf>
    <xf numFmtId="0" fontId="3" fillId="0" borderId="1" xfId="29" applyFont="1" applyFill="1" applyBorder="1" applyAlignment="1">
      <alignment horizontal="left" vertical="center" wrapText="1"/>
    </xf>
    <xf numFmtId="0" fontId="4" fillId="0" borderId="2" xfId="29" applyFont="1" applyFill="1" applyBorder="1" applyAlignment="1">
      <alignment horizontal="center" vertical="center" wrapText="1"/>
    </xf>
    <xf numFmtId="0" fontId="5" fillId="0" borderId="3" xfId="29" applyFont="1" applyFill="1" applyBorder="1" applyAlignment="1">
      <alignment horizontal="center" vertical="center" wrapText="1"/>
    </xf>
    <xf numFmtId="0" fontId="5" fillId="0" borderId="4" xfId="29" applyFont="1" applyFill="1" applyBorder="1" applyAlignment="1">
      <alignment horizontal="center" vertical="center" wrapText="1"/>
    </xf>
    <xf numFmtId="0" fontId="5" fillId="0" borderId="5" xfId="29" applyFont="1" applyFill="1" applyBorder="1" applyAlignment="1">
      <alignment horizontal="center" vertical="center" wrapText="1"/>
    </xf>
    <xf numFmtId="0" fontId="4" fillId="0" borderId="6" xfId="29" applyFont="1" applyFill="1" applyBorder="1" applyAlignment="1">
      <alignment horizontal="center" vertical="center" wrapText="1"/>
    </xf>
    <xf numFmtId="0" fontId="5" fillId="0" borderId="7" xfId="29" applyFont="1" applyFill="1" applyBorder="1" applyAlignment="1">
      <alignment horizontal="center" vertical="center" wrapText="1"/>
    </xf>
    <xf numFmtId="176" fontId="5" fillId="0" borderId="7" xfId="29" applyNumberFormat="1" applyFont="1" applyFill="1" applyBorder="1" applyAlignment="1">
      <alignment horizontal="center" vertical="center" wrapText="1"/>
    </xf>
    <xf numFmtId="0" fontId="5" fillId="0" borderId="8" xfId="29" applyFont="1" applyFill="1" applyBorder="1" applyAlignment="1">
      <alignment horizontal="center" vertical="center" wrapText="1"/>
    </xf>
    <xf numFmtId="176" fontId="5" fillId="0" borderId="8" xfId="29" applyNumberFormat="1" applyFont="1" applyFill="1" applyBorder="1" applyAlignment="1">
      <alignment horizontal="center" vertical="center" wrapText="1"/>
    </xf>
    <xf numFmtId="0" fontId="6" fillId="0" borderId="3" xfId="48" applyFont="1" applyFill="1" applyBorder="1" applyAlignment="1">
      <alignment horizontal="center" vertical="center" wrapText="1"/>
    </xf>
    <xf numFmtId="0" fontId="7" fillId="0" borderId="9" xfId="36" applyFont="1" applyFill="1" applyBorder="1" applyAlignment="1">
      <alignment horizontal="center" wrapText="1"/>
    </xf>
    <xf numFmtId="0" fontId="6" fillId="0" borderId="3" xfId="11" applyNumberFormat="1" applyFont="1" applyFill="1" applyBorder="1" applyAlignment="1">
      <alignment horizontal="center" vertical="center"/>
    </xf>
    <xf numFmtId="0" fontId="6" fillId="0" borderId="3" xfId="48" applyFont="1" applyFill="1" applyBorder="1" applyAlignment="1">
      <alignment horizontal="center" vertical="center"/>
    </xf>
    <xf numFmtId="0" fontId="8" fillId="0" borderId="9" xfId="36" applyFont="1" applyFill="1" applyBorder="1" applyAlignment="1">
      <alignment horizontal="center" wrapText="1"/>
    </xf>
    <xf numFmtId="0" fontId="8" fillId="0" borderId="9" xfId="36" applyFont="1" applyFill="1" applyBorder="1" applyAlignment="1">
      <alignment horizontal="center" vertical="center" wrapText="1"/>
    </xf>
    <xf numFmtId="0" fontId="7" fillId="0" borderId="0" xfId="36" applyFont="1" applyFill="1" applyBorder="1" applyAlignment="1">
      <alignment horizontal="center" wrapText="1"/>
    </xf>
    <xf numFmtId="0" fontId="9" fillId="0" borderId="3" xfId="48" applyFont="1" applyFill="1" applyBorder="1" applyAlignment="1">
      <alignment horizontal="center" vertical="center" wrapText="1"/>
    </xf>
    <xf numFmtId="0" fontId="10" fillId="0" borderId="3" xfId="29" applyFont="1" applyFill="1" applyBorder="1" applyAlignment="1">
      <alignment horizontal="center" vertical="center" wrapText="1"/>
    </xf>
    <xf numFmtId="0" fontId="10" fillId="0" borderId="0" xfId="29" applyFont="1" applyFill="1" applyBorder="1" applyAlignment="1">
      <alignment horizontal="center" vertical="center" wrapText="1"/>
    </xf>
    <xf numFmtId="0" fontId="6" fillId="0" borderId="0" xfId="48" applyFont="1" applyFill="1" applyBorder="1" applyAlignment="1">
      <alignment horizontal="center" vertical="center" wrapText="1"/>
    </xf>
    <xf numFmtId="0" fontId="5" fillId="0" borderId="10" xfId="29" applyFont="1" applyFill="1" applyBorder="1" applyAlignment="1">
      <alignment horizontal="center" vertical="center" wrapText="1"/>
    </xf>
    <xf numFmtId="10" fontId="11" fillId="0" borderId="7" xfId="11" applyNumberFormat="1" applyFont="1" applyFill="1" applyBorder="1" applyAlignment="1">
      <alignment horizontal="center" vertical="center"/>
    </xf>
    <xf numFmtId="10" fontId="11" fillId="0" borderId="8" xfId="11" applyNumberFormat="1" applyFont="1" applyFill="1" applyBorder="1" applyAlignment="1">
      <alignment horizontal="center" vertical="center"/>
    </xf>
    <xf numFmtId="10" fontId="6" fillId="0" borderId="3" xfId="11" applyNumberFormat="1" applyFont="1" applyFill="1" applyBorder="1" applyAlignment="1">
      <alignment horizontal="center" vertical="center"/>
    </xf>
    <xf numFmtId="9" fontId="6" fillId="0" borderId="3" xfId="48" applyNumberFormat="1" applyFont="1" applyFill="1" applyBorder="1" applyAlignment="1">
      <alignment horizontal="center" vertical="center"/>
    </xf>
    <xf numFmtId="10" fontId="6" fillId="0" borderId="0" xfId="11" applyNumberFormat="1" applyFont="1" applyFill="1" applyBorder="1" applyAlignment="1">
      <alignment horizontal="center" vertical="center"/>
    </xf>
    <xf numFmtId="0" fontId="4" fillId="0" borderId="7" xfId="29" applyFont="1" applyFill="1" applyBorder="1" applyAlignment="1">
      <alignment horizontal="center" vertical="center" wrapText="1"/>
    </xf>
    <xf numFmtId="10" fontId="11" fillId="0" borderId="0" xfId="11" applyNumberFormat="1" applyFont="1" applyFill="1" applyAlignment="1">
      <alignment horizontal="center" vertical="center"/>
    </xf>
    <xf numFmtId="0" fontId="5" fillId="0" borderId="2" xfId="29" applyFont="1" applyFill="1" applyBorder="1" applyAlignment="1">
      <alignment horizontal="center" vertical="center" wrapText="1"/>
    </xf>
    <xf numFmtId="0" fontId="5" fillId="0" borderId="11" xfId="29" applyFont="1" applyFill="1" applyBorder="1" applyAlignment="1">
      <alignment horizontal="center" vertical="center" wrapText="1"/>
    </xf>
    <xf numFmtId="0" fontId="12" fillId="0" borderId="9" xfId="48" applyFont="1" applyBorder="1" applyAlignment="1">
      <alignment horizontal="center" vertical="center" wrapText="1"/>
    </xf>
    <xf numFmtId="0" fontId="5" fillId="0" borderId="12" xfId="29" applyFont="1" applyFill="1" applyBorder="1" applyAlignment="1">
      <alignment horizontal="center" vertical="center" wrapText="1"/>
    </xf>
    <xf numFmtId="0" fontId="9" fillId="0" borderId="0" xfId="48" applyFont="1" applyFill="1" applyBorder="1" applyAlignment="1">
      <alignment horizontal="center" vertical="center" wrapText="1"/>
    </xf>
    <xf numFmtId="10" fontId="11" fillId="0" borderId="3" xfId="11" applyNumberFormat="1" applyFont="1" applyFill="1" applyBorder="1" applyAlignment="1">
      <alignment horizontal="center" vertical="center"/>
    </xf>
    <xf numFmtId="10" fontId="11" fillId="0" borderId="3" xfId="11" applyNumberFormat="1" applyFont="1" applyFill="1" applyBorder="1" applyAlignment="1">
      <alignment horizontal="center" vertical="center" wrapText="1"/>
    </xf>
    <xf numFmtId="0" fontId="9" fillId="0" borderId="3" xfId="48" applyFont="1" applyFill="1" applyBorder="1" applyAlignment="1">
      <alignment horizontal="center" vertical="center"/>
    </xf>
    <xf numFmtId="10" fontId="9" fillId="0" borderId="3" xfId="11" applyNumberFormat="1" applyFont="1" applyFill="1" applyBorder="1">
      <alignment vertical="center"/>
    </xf>
    <xf numFmtId="0" fontId="9" fillId="0" borderId="0" xfId="48" applyFont="1" applyFill="1" applyBorder="1" applyAlignment="1">
      <alignment horizontal="center" vertical="center"/>
    </xf>
    <xf numFmtId="10" fontId="9" fillId="0" borderId="0" xfId="11" applyNumberFormat="1" applyFont="1" applyFill="1" applyBorder="1">
      <alignment vertical="center"/>
    </xf>
    <xf numFmtId="0" fontId="5" fillId="0" borderId="13" xfId="29" applyFont="1" applyFill="1" applyBorder="1" applyAlignment="1">
      <alignment horizontal="center" vertical="center" wrapText="1"/>
    </xf>
    <xf numFmtId="10" fontId="5" fillId="0" borderId="3" xfId="11" applyNumberFormat="1" applyFont="1" applyFill="1" applyBorder="1" applyAlignment="1">
      <alignment horizontal="center" vertical="center" wrapText="1"/>
    </xf>
    <xf numFmtId="10" fontId="9" fillId="0" borderId="3" xfId="11" applyNumberFormat="1" applyFont="1" applyFill="1" applyBorder="1" applyAlignment="1">
      <alignment horizontal="center" vertical="center"/>
    </xf>
    <xf numFmtId="10" fontId="9" fillId="0" borderId="0" xfId="11" applyNumberFormat="1" applyFont="1" applyFill="1" applyBorder="1" applyAlignment="1">
      <alignment horizontal="center" vertical="center"/>
    </xf>
    <xf numFmtId="10" fontId="5" fillId="0" borderId="7" xfId="11" applyNumberFormat="1" applyFont="1" applyFill="1" applyBorder="1" applyAlignment="1">
      <alignment horizontal="center" vertical="center" wrapText="1"/>
    </xf>
    <xf numFmtId="10" fontId="5" fillId="0" borderId="14" xfId="11" applyNumberFormat="1" applyFont="1" applyFill="1" applyBorder="1" applyAlignment="1">
      <alignment horizontal="center" vertical="center" wrapText="1"/>
    </xf>
    <xf numFmtId="10" fontId="5" fillId="0" borderId="8" xfId="11" applyNumberFormat="1" applyFont="1" applyFill="1" applyBorder="1" applyAlignment="1">
      <alignment horizontal="center" vertical="center" wrapText="1"/>
    </xf>
    <xf numFmtId="10" fontId="6" fillId="0" borderId="3" xfId="11" applyNumberFormat="1" applyFont="1" applyFill="1" applyBorder="1" applyAlignment="1">
      <alignment horizontal="center" vertical="center" wrapText="1"/>
    </xf>
    <xf numFmtId="10" fontId="6" fillId="0" borderId="0" xfId="11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10" fontId="6" fillId="0" borderId="3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10" fontId="9" fillId="0" borderId="0" xfId="11" applyNumberFormat="1" applyFont="1" applyFill="1">
      <alignment vertical="center"/>
    </xf>
    <xf numFmtId="10" fontId="0" fillId="0" borderId="0" xfId="11" applyNumberFormat="1" applyFill="1" applyAlignment="1">
      <alignment horizontal="center" vertical="center"/>
    </xf>
    <xf numFmtId="10" fontId="9" fillId="0" borderId="0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  <xf numFmtId="0" fontId="6" fillId="0" borderId="3" xfId="48" applyFont="1" applyFill="1" applyBorder="1" applyAlignment="1" quotePrefix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6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Z79"/>
  <sheetViews>
    <sheetView zoomScale="110" zoomScaleNormal="110" workbookViewId="0">
      <selection activeCell="A2" sqref="A2:Y2"/>
    </sheetView>
  </sheetViews>
  <sheetFormatPr defaultColWidth="9" defaultRowHeight="13.5"/>
  <cols>
    <col min="1" max="1" width="8.375" style="62" customWidth="1"/>
    <col min="2" max="2" width="17.125" style="62" customWidth="1"/>
    <col min="3" max="3" width="6.625" style="62" customWidth="1"/>
    <col min="4" max="4" width="6.625" style="63" customWidth="1"/>
    <col min="5" max="5" width="8.125" style="5" customWidth="1"/>
    <col min="6" max="6" width="6.625" style="62" customWidth="1"/>
    <col min="7" max="7" width="6.625" style="63" customWidth="1"/>
    <col min="8" max="8" width="8.125" style="5" customWidth="1"/>
    <col min="9" max="10" width="6.625" style="62" customWidth="1"/>
    <col min="11" max="11" width="8.125" style="5" customWidth="1"/>
    <col min="12" max="13" width="6.125" style="62" customWidth="1"/>
    <col min="14" max="14" width="8.125" style="5" customWidth="1"/>
    <col min="15" max="15" width="6.125" style="62" customWidth="1"/>
    <col min="16" max="16" width="5.625" style="62" customWidth="1"/>
    <col min="17" max="17" width="6.125" style="62" customWidth="1"/>
    <col min="18" max="18" width="7.625" style="5" customWidth="1"/>
    <col min="19" max="19" width="8.825" style="5" customWidth="1"/>
    <col min="20" max="20" width="7.125" style="5" customWidth="1"/>
    <col min="21" max="21" width="5.25" style="62" customWidth="1"/>
    <col min="22" max="22" width="7.625" style="6" customWidth="1"/>
    <col min="23" max="23" width="8.825" style="6" customWidth="1"/>
    <col min="24" max="24" width="7.125" style="6" customWidth="1"/>
    <col min="25" max="25" width="8.625" style="6" customWidth="1"/>
    <col min="26" max="16384" width="9" style="62"/>
  </cols>
  <sheetData>
    <row r="1" ht="21.75" spans="1: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5.75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5.75" spans="1: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16.5" customHeight="1" spans="1:25">
      <c r="A4" s="10" t="s">
        <v>3</v>
      </c>
      <c r="B4" s="11" t="s">
        <v>4</v>
      </c>
      <c r="C4" s="12" t="s">
        <v>5</v>
      </c>
      <c r="D4" s="13"/>
      <c r="E4" s="30"/>
      <c r="F4" s="12" t="s">
        <v>6</v>
      </c>
      <c r="G4" s="13"/>
      <c r="H4" s="30"/>
      <c r="I4" s="12" t="s">
        <v>7</v>
      </c>
      <c r="J4" s="13"/>
      <c r="K4" s="13"/>
      <c r="L4" s="13"/>
      <c r="M4" s="13"/>
      <c r="N4" s="30"/>
      <c r="O4" s="38" t="s">
        <v>8</v>
      </c>
      <c r="P4" s="39"/>
      <c r="Q4" s="39"/>
      <c r="R4" s="39"/>
      <c r="S4" s="39"/>
      <c r="T4" s="39"/>
      <c r="U4" s="39"/>
      <c r="V4" s="39"/>
      <c r="W4" s="39"/>
      <c r="X4" s="49"/>
      <c r="Y4" s="53" t="s">
        <v>9</v>
      </c>
    </row>
    <row r="5" customHeight="1" spans="1:25">
      <c r="A5" s="14"/>
      <c r="B5" s="11"/>
      <c r="C5" s="15" t="s">
        <v>10</v>
      </c>
      <c r="D5" s="16" t="s">
        <v>11</v>
      </c>
      <c r="E5" s="31" t="s">
        <v>12</v>
      </c>
      <c r="F5" s="15" t="s">
        <v>10</v>
      </c>
      <c r="G5" s="16" t="s">
        <v>11</v>
      </c>
      <c r="H5" s="31" t="s">
        <v>12</v>
      </c>
      <c r="I5" s="12" t="s">
        <v>13</v>
      </c>
      <c r="J5" s="13"/>
      <c r="K5" s="30"/>
      <c r="L5" s="12" t="s">
        <v>14</v>
      </c>
      <c r="M5" s="13"/>
      <c r="N5" s="30"/>
      <c r="O5" s="38" t="s">
        <v>15</v>
      </c>
      <c r="P5" s="68" t="s">
        <v>16</v>
      </c>
      <c r="Q5" s="11" t="s">
        <v>17</v>
      </c>
      <c r="R5" s="11"/>
      <c r="S5" s="11"/>
      <c r="T5" s="11"/>
      <c r="U5" s="11" t="s">
        <v>18</v>
      </c>
      <c r="V5" s="11"/>
      <c r="W5" s="11"/>
      <c r="X5" s="11"/>
      <c r="Y5" s="54"/>
    </row>
    <row r="6" ht="31.5" customHeight="1" spans="1:25">
      <c r="A6" s="14"/>
      <c r="B6" s="11"/>
      <c r="C6" s="17"/>
      <c r="D6" s="18"/>
      <c r="E6" s="32"/>
      <c r="F6" s="17"/>
      <c r="G6" s="18"/>
      <c r="H6" s="32"/>
      <c r="I6" s="36" t="s">
        <v>10</v>
      </c>
      <c r="J6" s="36" t="s">
        <v>11</v>
      </c>
      <c r="K6" s="37" t="s">
        <v>12</v>
      </c>
      <c r="L6" s="36" t="s">
        <v>10</v>
      </c>
      <c r="M6" s="36" t="s">
        <v>11</v>
      </c>
      <c r="N6" s="37" t="s">
        <v>12</v>
      </c>
      <c r="O6" s="41"/>
      <c r="P6" s="68" t="s">
        <v>19</v>
      </c>
      <c r="Q6" s="11" t="s">
        <v>20</v>
      </c>
      <c r="R6" s="43" t="s">
        <v>21</v>
      </c>
      <c r="S6" s="44" t="s">
        <v>22</v>
      </c>
      <c r="T6" s="44" t="s">
        <v>23</v>
      </c>
      <c r="U6" s="11" t="s">
        <v>24</v>
      </c>
      <c r="V6" s="50" t="s">
        <v>25</v>
      </c>
      <c r="W6" s="44" t="s">
        <v>26</v>
      </c>
      <c r="X6" s="50" t="s">
        <v>27</v>
      </c>
      <c r="Y6" s="55"/>
    </row>
    <row r="7" s="58" customFormat="1" ht="14.25" customHeight="1" spans="1:25">
      <c r="A7" s="64">
        <v>1</v>
      </c>
      <c r="B7" s="20" t="s">
        <v>28</v>
      </c>
      <c r="C7" s="65">
        <v>415</v>
      </c>
      <c r="D7" s="65">
        <v>375</v>
      </c>
      <c r="E7" s="67">
        <f t="shared" ref="E7:E38" si="0">SUM(D7/C7)</f>
        <v>0.903614457831325</v>
      </c>
      <c r="F7" s="65">
        <v>483</v>
      </c>
      <c r="G7" s="65">
        <v>427</v>
      </c>
      <c r="H7" s="67">
        <f t="shared" ref="H7:H38" si="1">SUM(G7/F7)</f>
        <v>0.884057971014493</v>
      </c>
      <c r="I7" s="65">
        <v>254</v>
      </c>
      <c r="J7" s="65">
        <v>216</v>
      </c>
      <c r="K7" s="67">
        <f>SUM(J7/I7)</f>
        <v>0.850393700787402</v>
      </c>
      <c r="L7" s="65">
        <v>240</v>
      </c>
      <c r="M7" s="65">
        <v>225</v>
      </c>
      <c r="N7" s="33">
        <f t="shared" ref="N7:N38" si="2">SUM(M7/L7)</f>
        <v>0.9375</v>
      </c>
      <c r="O7" s="69" t="s">
        <v>29</v>
      </c>
      <c r="P7" s="69" t="s">
        <v>30</v>
      </c>
      <c r="Q7" s="69" t="s">
        <v>31</v>
      </c>
      <c r="R7" s="69" t="s">
        <v>32</v>
      </c>
      <c r="S7" s="69" t="s">
        <v>33</v>
      </c>
      <c r="T7" s="69" t="s">
        <v>34</v>
      </c>
      <c r="U7" s="69" t="s">
        <v>33</v>
      </c>
      <c r="V7" s="69" t="s">
        <v>34</v>
      </c>
      <c r="W7" s="69" t="s">
        <v>33</v>
      </c>
      <c r="X7" s="69" t="s">
        <v>34</v>
      </c>
      <c r="Y7" s="56">
        <f t="shared" ref="Y7:Y38" si="3">SUM(E7,H7,K7,N7)/4</f>
        <v>0.893891532408305</v>
      </c>
    </row>
    <row r="8" s="58" customFormat="1" spans="1:25">
      <c r="A8" s="64">
        <v>2</v>
      </c>
      <c r="B8" s="20" t="s">
        <v>35</v>
      </c>
      <c r="C8" s="65">
        <v>83</v>
      </c>
      <c r="D8" s="65">
        <v>70</v>
      </c>
      <c r="E8" s="67">
        <f t="shared" si="0"/>
        <v>0.843373493975904</v>
      </c>
      <c r="F8" s="65">
        <v>100</v>
      </c>
      <c r="G8" s="65">
        <v>89</v>
      </c>
      <c r="H8" s="67">
        <f t="shared" si="1"/>
        <v>0.89</v>
      </c>
      <c r="I8" s="65">
        <v>91</v>
      </c>
      <c r="J8" s="65">
        <v>65</v>
      </c>
      <c r="K8" s="67">
        <f t="shared" ref="K8:K71" si="4">SUM(J8/I8)</f>
        <v>0.714285714285714</v>
      </c>
      <c r="L8" s="65">
        <v>74</v>
      </c>
      <c r="M8" s="65">
        <v>67</v>
      </c>
      <c r="N8" s="33">
        <f t="shared" si="2"/>
        <v>0.905405405405405</v>
      </c>
      <c r="O8" s="69" t="s">
        <v>36</v>
      </c>
      <c r="P8" s="69" t="s">
        <v>37</v>
      </c>
      <c r="Q8" s="69" t="s">
        <v>38</v>
      </c>
      <c r="R8" s="69" t="s">
        <v>39</v>
      </c>
      <c r="S8" s="69" t="s">
        <v>33</v>
      </c>
      <c r="T8" s="69" t="s">
        <v>34</v>
      </c>
      <c r="U8" s="69" t="s">
        <v>40</v>
      </c>
      <c r="V8" s="69" t="s">
        <v>41</v>
      </c>
      <c r="W8" s="69" t="s">
        <v>40</v>
      </c>
      <c r="X8" s="69" t="s">
        <v>41</v>
      </c>
      <c r="Y8" s="56">
        <f t="shared" si="3"/>
        <v>0.838266153416756</v>
      </c>
    </row>
    <row r="9" s="58" customFormat="1" spans="1:25">
      <c r="A9" s="64">
        <v>3</v>
      </c>
      <c r="B9" s="20" t="s">
        <v>42</v>
      </c>
      <c r="C9" s="65">
        <v>110</v>
      </c>
      <c r="D9" s="65">
        <v>94</v>
      </c>
      <c r="E9" s="67">
        <f t="shared" si="0"/>
        <v>0.854545454545454</v>
      </c>
      <c r="F9" s="65">
        <v>113</v>
      </c>
      <c r="G9" s="65">
        <v>96</v>
      </c>
      <c r="H9" s="67">
        <f t="shared" si="1"/>
        <v>0.849557522123894</v>
      </c>
      <c r="I9" s="65">
        <v>136</v>
      </c>
      <c r="J9" s="65">
        <v>98</v>
      </c>
      <c r="K9" s="67">
        <f t="shared" si="4"/>
        <v>0.720588235294118</v>
      </c>
      <c r="L9" s="65">
        <v>97</v>
      </c>
      <c r="M9" s="65">
        <v>86</v>
      </c>
      <c r="N9" s="33">
        <f t="shared" si="2"/>
        <v>0.88659793814433</v>
      </c>
      <c r="O9" s="70" t="s">
        <v>43</v>
      </c>
      <c r="P9" s="70" t="s">
        <v>44</v>
      </c>
      <c r="Q9" s="70" t="s">
        <v>45</v>
      </c>
      <c r="R9" s="70" t="s">
        <v>46</v>
      </c>
      <c r="S9" s="70" t="s">
        <v>33</v>
      </c>
      <c r="T9" s="70" t="s">
        <v>34</v>
      </c>
      <c r="U9" s="70" t="s">
        <v>33</v>
      </c>
      <c r="V9" s="70" t="s">
        <v>34</v>
      </c>
      <c r="W9" s="70" t="s">
        <v>33</v>
      </c>
      <c r="X9" s="70" t="s">
        <v>34</v>
      </c>
      <c r="Y9" s="56">
        <f t="shared" si="3"/>
        <v>0.827822287526949</v>
      </c>
    </row>
    <row r="10" spans="1:25">
      <c r="A10" s="64">
        <v>4</v>
      </c>
      <c r="B10" s="20" t="s">
        <v>47</v>
      </c>
      <c r="C10" s="65">
        <v>70</v>
      </c>
      <c r="D10" s="65">
        <v>57</v>
      </c>
      <c r="E10" s="67">
        <f t="shared" si="0"/>
        <v>0.814285714285714</v>
      </c>
      <c r="F10" s="65">
        <v>67</v>
      </c>
      <c r="G10" s="65">
        <v>56</v>
      </c>
      <c r="H10" s="67">
        <f t="shared" si="1"/>
        <v>0.835820895522388</v>
      </c>
      <c r="I10" s="65">
        <v>81</v>
      </c>
      <c r="J10" s="65">
        <v>57</v>
      </c>
      <c r="K10" s="67">
        <f t="shared" si="4"/>
        <v>0.703703703703704</v>
      </c>
      <c r="L10" s="65">
        <v>44</v>
      </c>
      <c r="M10" s="65">
        <v>41</v>
      </c>
      <c r="N10" s="33">
        <f t="shared" si="2"/>
        <v>0.931818181818182</v>
      </c>
      <c r="O10" s="69" t="s">
        <v>48</v>
      </c>
      <c r="P10" s="69" t="s">
        <v>49</v>
      </c>
      <c r="Q10" s="69" t="s">
        <v>50</v>
      </c>
      <c r="R10" s="69" t="s">
        <v>51</v>
      </c>
      <c r="S10" s="69" t="s">
        <v>33</v>
      </c>
      <c r="T10" s="69" t="s">
        <v>34</v>
      </c>
      <c r="U10" s="69" t="s">
        <v>33</v>
      </c>
      <c r="V10" s="69" t="s">
        <v>34</v>
      </c>
      <c r="W10" s="69" t="s">
        <v>33</v>
      </c>
      <c r="X10" s="69" t="s">
        <v>34</v>
      </c>
      <c r="Y10" s="56">
        <f t="shared" si="3"/>
        <v>0.821407123832497</v>
      </c>
    </row>
    <row r="11" spans="1:25">
      <c r="A11" s="64">
        <v>5</v>
      </c>
      <c r="B11" s="20" t="s">
        <v>52</v>
      </c>
      <c r="C11" s="65">
        <v>126</v>
      </c>
      <c r="D11" s="65">
        <v>100</v>
      </c>
      <c r="E11" s="67">
        <f t="shared" si="0"/>
        <v>0.793650793650794</v>
      </c>
      <c r="F11" s="65">
        <v>129</v>
      </c>
      <c r="G11" s="65">
        <v>105</v>
      </c>
      <c r="H11" s="67">
        <f t="shared" si="1"/>
        <v>0.813953488372093</v>
      </c>
      <c r="I11" s="65">
        <v>144</v>
      </c>
      <c r="J11" s="65">
        <v>106</v>
      </c>
      <c r="K11" s="67">
        <f t="shared" si="4"/>
        <v>0.736111111111111</v>
      </c>
      <c r="L11" s="65">
        <v>98</v>
      </c>
      <c r="M11" s="65">
        <v>88</v>
      </c>
      <c r="N11" s="33">
        <f t="shared" si="2"/>
        <v>0.897959183673469</v>
      </c>
      <c r="O11" s="69" t="s">
        <v>53</v>
      </c>
      <c r="P11" s="69" t="s">
        <v>30</v>
      </c>
      <c r="Q11" s="69" t="s">
        <v>54</v>
      </c>
      <c r="R11" s="69" t="s">
        <v>55</v>
      </c>
      <c r="S11" s="69" t="s">
        <v>33</v>
      </c>
      <c r="T11" s="69" t="s">
        <v>34</v>
      </c>
      <c r="U11" s="69" t="s">
        <v>33</v>
      </c>
      <c r="V11" s="69" t="s">
        <v>34</v>
      </c>
      <c r="W11" s="69" t="s">
        <v>33</v>
      </c>
      <c r="X11" s="69" t="s">
        <v>34</v>
      </c>
      <c r="Y11" s="56">
        <f t="shared" si="3"/>
        <v>0.810418644201867</v>
      </c>
    </row>
    <row r="12" s="58" customFormat="1" spans="1:25">
      <c r="A12" s="64">
        <v>6</v>
      </c>
      <c r="B12" s="20" t="s">
        <v>56</v>
      </c>
      <c r="C12" s="65">
        <v>135</v>
      </c>
      <c r="D12" s="65">
        <v>112</v>
      </c>
      <c r="E12" s="67">
        <f t="shared" si="0"/>
        <v>0.82962962962963</v>
      </c>
      <c r="F12" s="65">
        <v>191</v>
      </c>
      <c r="G12" s="65">
        <v>150</v>
      </c>
      <c r="H12" s="67">
        <f t="shared" si="1"/>
        <v>0.785340314136126</v>
      </c>
      <c r="I12" s="65">
        <v>168</v>
      </c>
      <c r="J12" s="65">
        <v>122</v>
      </c>
      <c r="K12" s="67">
        <f t="shared" si="4"/>
        <v>0.726190476190476</v>
      </c>
      <c r="L12" s="65">
        <v>96</v>
      </c>
      <c r="M12" s="65">
        <v>86</v>
      </c>
      <c r="N12" s="33">
        <f t="shared" si="2"/>
        <v>0.895833333333333</v>
      </c>
      <c r="O12" s="69" t="s">
        <v>57</v>
      </c>
      <c r="P12" s="69" t="s">
        <v>58</v>
      </c>
      <c r="Q12" s="69" t="s">
        <v>59</v>
      </c>
      <c r="R12" s="69" t="s">
        <v>60</v>
      </c>
      <c r="S12" s="69" t="s">
        <v>40</v>
      </c>
      <c r="T12" s="69" t="s">
        <v>61</v>
      </c>
      <c r="U12" s="69" t="s">
        <v>33</v>
      </c>
      <c r="V12" s="69" t="s">
        <v>34</v>
      </c>
      <c r="W12" s="69" t="s">
        <v>33</v>
      </c>
      <c r="X12" s="69" t="s">
        <v>34</v>
      </c>
      <c r="Y12" s="56">
        <f t="shared" si="3"/>
        <v>0.809248438322391</v>
      </c>
    </row>
    <row r="13" s="58" customFormat="1" spans="1:25">
      <c r="A13" s="64">
        <v>7</v>
      </c>
      <c r="B13" s="20" t="s">
        <v>62</v>
      </c>
      <c r="C13" s="21">
        <v>88</v>
      </c>
      <c r="D13" s="21">
        <v>74</v>
      </c>
      <c r="E13" s="67">
        <f t="shared" si="0"/>
        <v>0.840909090909091</v>
      </c>
      <c r="F13" s="65">
        <v>98</v>
      </c>
      <c r="G13" s="65">
        <v>75</v>
      </c>
      <c r="H13" s="67">
        <f t="shared" si="1"/>
        <v>0.76530612244898</v>
      </c>
      <c r="I13" s="65">
        <v>101</v>
      </c>
      <c r="J13" s="65">
        <v>58</v>
      </c>
      <c r="K13" s="67">
        <f t="shared" si="4"/>
        <v>0.574257425742574</v>
      </c>
      <c r="L13" s="65">
        <v>68</v>
      </c>
      <c r="M13" s="65">
        <v>68</v>
      </c>
      <c r="N13" s="33">
        <f t="shared" si="2"/>
        <v>1</v>
      </c>
      <c r="O13" s="69" t="s">
        <v>63</v>
      </c>
      <c r="P13" s="69" t="s">
        <v>64</v>
      </c>
      <c r="Q13" s="69" t="s">
        <v>65</v>
      </c>
      <c r="R13" s="69" t="s">
        <v>66</v>
      </c>
      <c r="S13" s="69" t="s">
        <v>33</v>
      </c>
      <c r="T13" s="69" t="s">
        <v>34</v>
      </c>
      <c r="U13" s="69" t="s">
        <v>40</v>
      </c>
      <c r="V13" s="69" t="s">
        <v>67</v>
      </c>
      <c r="W13" s="69" t="s">
        <v>33</v>
      </c>
      <c r="X13" s="69" t="s">
        <v>34</v>
      </c>
      <c r="Y13" s="56">
        <f t="shared" si="3"/>
        <v>0.795118159775161</v>
      </c>
    </row>
    <row r="14" s="58" customFormat="1" ht="12.75" customHeight="1" spans="1:25">
      <c r="A14" s="64">
        <v>8</v>
      </c>
      <c r="B14" s="20" t="s">
        <v>68</v>
      </c>
      <c r="C14" s="65">
        <v>138</v>
      </c>
      <c r="D14" s="65">
        <v>105</v>
      </c>
      <c r="E14" s="67">
        <f t="shared" si="0"/>
        <v>0.760869565217391</v>
      </c>
      <c r="F14" s="65">
        <v>113</v>
      </c>
      <c r="G14" s="65">
        <v>76</v>
      </c>
      <c r="H14" s="67">
        <f t="shared" si="1"/>
        <v>0.672566371681416</v>
      </c>
      <c r="I14" s="65">
        <v>107</v>
      </c>
      <c r="J14" s="65">
        <v>82</v>
      </c>
      <c r="K14" s="67">
        <f t="shared" si="4"/>
        <v>0.766355140186916</v>
      </c>
      <c r="L14" s="65">
        <v>86</v>
      </c>
      <c r="M14" s="65">
        <v>83</v>
      </c>
      <c r="N14" s="33">
        <f t="shared" si="2"/>
        <v>0.965116279069767</v>
      </c>
      <c r="O14" s="69" t="s">
        <v>69</v>
      </c>
      <c r="P14" s="69" t="s">
        <v>70</v>
      </c>
      <c r="Q14" s="69" t="s">
        <v>71</v>
      </c>
      <c r="R14" s="69" t="s">
        <v>72</v>
      </c>
      <c r="S14" s="69" t="s">
        <v>33</v>
      </c>
      <c r="T14" s="69" t="s">
        <v>34</v>
      </c>
      <c r="U14" s="69" t="s">
        <v>33</v>
      </c>
      <c r="V14" s="69" t="s">
        <v>34</v>
      </c>
      <c r="W14" s="69" t="s">
        <v>33</v>
      </c>
      <c r="X14" s="69" t="s">
        <v>34</v>
      </c>
      <c r="Y14" s="56">
        <f t="shared" si="3"/>
        <v>0.791226839038873</v>
      </c>
    </row>
    <row r="15" s="58" customFormat="1" spans="1:25">
      <c r="A15" s="64">
        <v>9</v>
      </c>
      <c r="B15" s="20" t="s">
        <v>73</v>
      </c>
      <c r="C15" s="65">
        <v>497</v>
      </c>
      <c r="D15" s="65">
        <v>373</v>
      </c>
      <c r="E15" s="67">
        <f t="shared" si="0"/>
        <v>0.750503018108652</v>
      </c>
      <c r="F15" s="65">
        <v>500</v>
      </c>
      <c r="G15" s="65">
        <v>376</v>
      </c>
      <c r="H15" s="67">
        <f t="shared" si="1"/>
        <v>0.752</v>
      </c>
      <c r="I15" s="65">
        <v>427</v>
      </c>
      <c r="J15" s="65">
        <v>316</v>
      </c>
      <c r="K15" s="67">
        <f t="shared" si="4"/>
        <v>0.740046838407494</v>
      </c>
      <c r="L15" s="65">
        <v>306</v>
      </c>
      <c r="M15" s="65">
        <v>275</v>
      </c>
      <c r="N15" s="33">
        <f t="shared" si="2"/>
        <v>0.898692810457516</v>
      </c>
      <c r="O15" s="69" t="s">
        <v>74</v>
      </c>
      <c r="P15" s="69" t="s">
        <v>75</v>
      </c>
      <c r="Q15" s="69" t="s">
        <v>76</v>
      </c>
      <c r="R15" s="69" t="s">
        <v>77</v>
      </c>
      <c r="S15" s="69" t="s">
        <v>33</v>
      </c>
      <c r="T15" s="69" t="s">
        <v>34</v>
      </c>
      <c r="U15" s="69" t="s">
        <v>40</v>
      </c>
      <c r="V15" s="69" t="s">
        <v>78</v>
      </c>
      <c r="W15" s="69" t="s">
        <v>40</v>
      </c>
      <c r="X15" s="69" t="s">
        <v>78</v>
      </c>
      <c r="Y15" s="56">
        <f t="shared" si="3"/>
        <v>0.785310666743416</v>
      </c>
    </row>
    <row r="16" s="58" customFormat="1" spans="1:25">
      <c r="A16" s="64">
        <v>10</v>
      </c>
      <c r="B16" s="20" t="s">
        <v>79</v>
      </c>
      <c r="C16" s="65">
        <v>139</v>
      </c>
      <c r="D16" s="65">
        <v>98</v>
      </c>
      <c r="E16" s="67">
        <f t="shared" si="0"/>
        <v>0.705035971223022</v>
      </c>
      <c r="F16" s="65">
        <v>97</v>
      </c>
      <c r="G16" s="65">
        <v>87</v>
      </c>
      <c r="H16" s="67">
        <f t="shared" si="1"/>
        <v>0.896907216494845</v>
      </c>
      <c r="I16" s="65">
        <v>82</v>
      </c>
      <c r="J16" s="65">
        <v>54</v>
      </c>
      <c r="K16" s="67">
        <f t="shared" si="4"/>
        <v>0.658536585365854</v>
      </c>
      <c r="L16" s="65">
        <v>61</v>
      </c>
      <c r="M16" s="65">
        <v>53</v>
      </c>
      <c r="N16" s="33">
        <f t="shared" si="2"/>
        <v>0.868852459016393</v>
      </c>
      <c r="O16" s="69" t="s">
        <v>80</v>
      </c>
      <c r="P16" s="69" t="s">
        <v>81</v>
      </c>
      <c r="Q16" s="69" t="s">
        <v>82</v>
      </c>
      <c r="R16" s="69" t="s">
        <v>83</v>
      </c>
      <c r="S16" s="69" t="s">
        <v>33</v>
      </c>
      <c r="T16" s="69" t="s">
        <v>34</v>
      </c>
      <c r="U16" s="69" t="s">
        <v>33</v>
      </c>
      <c r="V16" s="69" t="s">
        <v>34</v>
      </c>
      <c r="W16" s="69" t="s">
        <v>33</v>
      </c>
      <c r="X16" s="69" t="s">
        <v>34</v>
      </c>
      <c r="Y16" s="56">
        <f t="shared" si="3"/>
        <v>0.782333058025029</v>
      </c>
    </row>
    <row r="17" s="59" customFormat="1" spans="1:25">
      <c r="A17" s="64">
        <v>11</v>
      </c>
      <c r="B17" s="20" t="s">
        <v>84</v>
      </c>
      <c r="C17" s="66">
        <v>74</v>
      </c>
      <c r="D17" s="66">
        <v>59</v>
      </c>
      <c r="E17" s="67">
        <f t="shared" si="0"/>
        <v>0.797297297297297</v>
      </c>
      <c r="F17" s="65">
        <v>116</v>
      </c>
      <c r="G17" s="65">
        <v>82</v>
      </c>
      <c r="H17" s="67">
        <f t="shared" si="1"/>
        <v>0.706896551724138</v>
      </c>
      <c r="I17" s="65">
        <v>89</v>
      </c>
      <c r="J17" s="65">
        <v>60</v>
      </c>
      <c r="K17" s="67">
        <f t="shared" si="4"/>
        <v>0.674157303370786</v>
      </c>
      <c r="L17" s="65">
        <v>79</v>
      </c>
      <c r="M17" s="65">
        <v>74</v>
      </c>
      <c r="N17" s="33">
        <f t="shared" si="2"/>
        <v>0.936708860759494</v>
      </c>
      <c r="O17" s="69" t="s">
        <v>85</v>
      </c>
      <c r="P17" s="69" t="s">
        <v>86</v>
      </c>
      <c r="Q17" s="69" t="s">
        <v>87</v>
      </c>
      <c r="R17" s="69" t="s">
        <v>88</v>
      </c>
      <c r="S17" s="69" t="s">
        <v>33</v>
      </c>
      <c r="T17" s="69" t="s">
        <v>34</v>
      </c>
      <c r="U17" s="69" t="s">
        <v>33</v>
      </c>
      <c r="V17" s="69" t="s">
        <v>34</v>
      </c>
      <c r="W17" s="69" t="s">
        <v>33</v>
      </c>
      <c r="X17" s="69" t="s">
        <v>34</v>
      </c>
      <c r="Y17" s="56">
        <f t="shared" si="3"/>
        <v>0.778765003287929</v>
      </c>
    </row>
    <row r="18" s="58" customFormat="1" spans="1:25">
      <c r="A18" s="64">
        <v>12</v>
      </c>
      <c r="B18" s="20" t="s">
        <v>89</v>
      </c>
      <c r="C18" s="65">
        <v>536</v>
      </c>
      <c r="D18" s="65">
        <v>447</v>
      </c>
      <c r="E18" s="67">
        <f t="shared" si="0"/>
        <v>0.833955223880597</v>
      </c>
      <c r="F18" s="65">
        <v>372</v>
      </c>
      <c r="G18" s="65">
        <v>285</v>
      </c>
      <c r="H18" s="67">
        <f t="shared" si="1"/>
        <v>0.766129032258065</v>
      </c>
      <c r="I18" s="65">
        <v>415</v>
      </c>
      <c r="J18" s="65">
        <v>246</v>
      </c>
      <c r="K18" s="67">
        <f t="shared" si="4"/>
        <v>0.592771084337349</v>
      </c>
      <c r="L18" s="65">
        <v>272</v>
      </c>
      <c r="M18" s="65">
        <v>249</v>
      </c>
      <c r="N18" s="33">
        <f t="shared" si="2"/>
        <v>0.915441176470588</v>
      </c>
      <c r="O18" s="69" t="s">
        <v>90</v>
      </c>
      <c r="P18" s="69" t="s">
        <v>91</v>
      </c>
      <c r="Q18" s="69" t="s">
        <v>92</v>
      </c>
      <c r="R18" s="69" t="s">
        <v>93</v>
      </c>
      <c r="S18" s="69" t="s">
        <v>33</v>
      </c>
      <c r="T18" s="69" t="s">
        <v>34</v>
      </c>
      <c r="U18" s="69" t="s">
        <v>33</v>
      </c>
      <c r="V18" s="69" t="s">
        <v>34</v>
      </c>
      <c r="W18" s="69" t="s">
        <v>33</v>
      </c>
      <c r="X18" s="69" t="s">
        <v>34</v>
      </c>
      <c r="Y18" s="56">
        <f t="shared" si="3"/>
        <v>0.77707412923665</v>
      </c>
    </row>
    <row r="19" s="60" customFormat="1" spans="1:26">
      <c r="A19" s="64">
        <v>13</v>
      </c>
      <c r="B19" s="20" t="s">
        <v>94</v>
      </c>
      <c r="C19" s="65">
        <v>175</v>
      </c>
      <c r="D19" s="65">
        <v>131</v>
      </c>
      <c r="E19" s="67">
        <f t="shared" si="0"/>
        <v>0.748571428571429</v>
      </c>
      <c r="F19" s="65">
        <v>160</v>
      </c>
      <c r="G19" s="65">
        <v>123</v>
      </c>
      <c r="H19" s="67">
        <f t="shared" si="1"/>
        <v>0.76875</v>
      </c>
      <c r="I19" s="65">
        <v>192</v>
      </c>
      <c r="J19" s="65">
        <v>121</v>
      </c>
      <c r="K19" s="67">
        <f t="shared" si="4"/>
        <v>0.630208333333333</v>
      </c>
      <c r="L19" s="65">
        <v>124</v>
      </c>
      <c r="M19" s="65">
        <v>119</v>
      </c>
      <c r="N19" s="33">
        <f t="shared" si="2"/>
        <v>0.959677419354839</v>
      </c>
      <c r="O19" s="69" t="s">
        <v>95</v>
      </c>
      <c r="P19" s="69" t="s">
        <v>96</v>
      </c>
      <c r="Q19" s="69" t="s">
        <v>97</v>
      </c>
      <c r="R19" s="69" t="s">
        <v>98</v>
      </c>
      <c r="S19" s="69" t="s">
        <v>33</v>
      </c>
      <c r="T19" s="69" t="s">
        <v>34</v>
      </c>
      <c r="U19" s="69" t="s">
        <v>33</v>
      </c>
      <c r="V19" s="69" t="s">
        <v>34</v>
      </c>
      <c r="W19" s="69" t="s">
        <v>33</v>
      </c>
      <c r="X19" s="69" t="s">
        <v>34</v>
      </c>
      <c r="Y19" s="56">
        <f t="shared" si="3"/>
        <v>0.7768017953149</v>
      </c>
      <c r="Z19" s="5"/>
    </row>
    <row r="20" s="58" customFormat="1" spans="1:26">
      <c r="A20" s="64">
        <v>14</v>
      </c>
      <c r="B20" s="20" t="s">
        <v>99</v>
      </c>
      <c r="C20" s="65">
        <v>387</v>
      </c>
      <c r="D20" s="65">
        <v>284</v>
      </c>
      <c r="E20" s="67">
        <f t="shared" si="0"/>
        <v>0.733850129198966</v>
      </c>
      <c r="F20" s="65">
        <v>361</v>
      </c>
      <c r="G20" s="65">
        <v>298</v>
      </c>
      <c r="H20" s="67">
        <f t="shared" si="1"/>
        <v>0.825484764542936</v>
      </c>
      <c r="I20" s="65">
        <v>346</v>
      </c>
      <c r="J20" s="65">
        <v>254</v>
      </c>
      <c r="K20" s="67">
        <f t="shared" si="4"/>
        <v>0.734104046242775</v>
      </c>
      <c r="L20" s="65">
        <v>279</v>
      </c>
      <c r="M20" s="65">
        <v>224</v>
      </c>
      <c r="N20" s="33">
        <f t="shared" si="2"/>
        <v>0.802867383512545</v>
      </c>
      <c r="O20" s="69" t="s">
        <v>100</v>
      </c>
      <c r="P20" s="69" t="s">
        <v>101</v>
      </c>
      <c r="Q20" s="69" t="s">
        <v>102</v>
      </c>
      <c r="R20" s="69" t="s">
        <v>103</v>
      </c>
      <c r="S20" s="69" t="s">
        <v>33</v>
      </c>
      <c r="T20" s="69" t="s">
        <v>34</v>
      </c>
      <c r="U20" s="69" t="s">
        <v>33</v>
      </c>
      <c r="V20" s="69" t="s">
        <v>34</v>
      </c>
      <c r="W20" s="69" t="s">
        <v>33</v>
      </c>
      <c r="X20" s="69" t="s">
        <v>34</v>
      </c>
      <c r="Y20" s="56">
        <f t="shared" si="3"/>
        <v>0.774076580874306</v>
      </c>
      <c r="Z20" s="5"/>
    </row>
    <row r="21" spans="1:26">
      <c r="A21" s="64">
        <v>15</v>
      </c>
      <c r="B21" s="20" t="s">
        <v>104</v>
      </c>
      <c r="C21" s="65">
        <v>278</v>
      </c>
      <c r="D21" s="65">
        <v>237</v>
      </c>
      <c r="E21" s="67">
        <f t="shared" si="0"/>
        <v>0.852517985611511</v>
      </c>
      <c r="F21" s="65">
        <v>284</v>
      </c>
      <c r="G21" s="65">
        <v>221</v>
      </c>
      <c r="H21" s="67">
        <f t="shared" si="1"/>
        <v>0.778169014084507</v>
      </c>
      <c r="I21" s="65">
        <v>271</v>
      </c>
      <c r="J21" s="65">
        <v>165</v>
      </c>
      <c r="K21" s="67">
        <f t="shared" si="4"/>
        <v>0.608856088560886</v>
      </c>
      <c r="L21" s="65">
        <v>205</v>
      </c>
      <c r="M21" s="65">
        <v>174</v>
      </c>
      <c r="N21" s="33">
        <f t="shared" si="2"/>
        <v>0.848780487804878</v>
      </c>
      <c r="O21" s="69" t="s">
        <v>105</v>
      </c>
      <c r="P21" s="69" t="s">
        <v>106</v>
      </c>
      <c r="Q21" s="69" t="s">
        <v>107</v>
      </c>
      <c r="R21" s="69" t="s">
        <v>108</v>
      </c>
      <c r="S21" s="69" t="s">
        <v>40</v>
      </c>
      <c r="T21" s="69" t="s">
        <v>109</v>
      </c>
      <c r="U21" s="69" t="s">
        <v>33</v>
      </c>
      <c r="V21" s="69" t="s">
        <v>34</v>
      </c>
      <c r="W21" s="69" t="s">
        <v>33</v>
      </c>
      <c r="X21" s="69" t="s">
        <v>34</v>
      </c>
      <c r="Y21" s="56">
        <f t="shared" si="3"/>
        <v>0.772080894015445</v>
      </c>
      <c r="Z21" s="5"/>
    </row>
    <row r="22" s="61" customFormat="1" customHeight="1" spans="1:25">
      <c r="A22" s="64">
        <v>16</v>
      </c>
      <c r="B22" s="20" t="s">
        <v>110</v>
      </c>
      <c r="C22" s="65">
        <v>272</v>
      </c>
      <c r="D22" s="65">
        <v>228</v>
      </c>
      <c r="E22" s="67">
        <f t="shared" si="0"/>
        <v>0.838235294117647</v>
      </c>
      <c r="F22" s="65">
        <v>177</v>
      </c>
      <c r="G22" s="65">
        <v>130</v>
      </c>
      <c r="H22" s="67">
        <f t="shared" si="1"/>
        <v>0.734463276836158</v>
      </c>
      <c r="I22" s="65">
        <v>154</v>
      </c>
      <c r="J22" s="65">
        <v>91</v>
      </c>
      <c r="K22" s="67">
        <f t="shared" si="4"/>
        <v>0.590909090909091</v>
      </c>
      <c r="L22" s="65">
        <v>79</v>
      </c>
      <c r="M22" s="65">
        <v>73</v>
      </c>
      <c r="N22" s="33">
        <f t="shared" si="2"/>
        <v>0.924050632911392</v>
      </c>
      <c r="O22" s="69" t="s">
        <v>111</v>
      </c>
      <c r="P22" s="69" t="s">
        <v>112</v>
      </c>
      <c r="Q22" s="69" t="s">
        <v>113</v>
      </c>
      <c r="R22" s="69" t="s">
        <v>114</v>
      </c>
      <c r="S22" s="69" t="s">
        <v>33</v>
      </c>
      <c r="T22" s="69" t="s">
        <v>34</v>
      </c>
      <c r="U22" s="69" t="s">
        <v>33</v>
      </c>
      <c r="V22" s="69" t="s">
        <v>34</v>
      </c>
      <c r="W22" s="69" t="s">
        <v>33</v>
      </c>
      <c r="X22" s="69" t="s">
        <v>34</v>
      </c>
      <c r="Y22" s="56">
        <f t="shared" si="3"/>
        <v>0.771914573693572</v>
      </c>
    </row>
    <row r="23" s="61" customFormat="1" ht="14.25" customHeight="1" spans="1:25">
      <c r="A23" s="64">
        <v>17</v>
      </c>
      <c r="B23" s="20" t="s">
        <v>115</v>
      </c>
      <c r="C23" s="65">
        <v>240</v>
      </c>
      <c r="D23" s="65">
        <v>189</v>
      </c>
      <c r="E23" s="67">
        <f t="shared" si="0"/>
        <v>0.7875</v>
      </c>
      <c r="F23" s="65">
        <v>309</v>
      </c>
      <c r="G23" s="65">
        <v>210</v>
      </c>
      <c r="H23" s="67">
        <f t="shared" si="1"/>
        <v>0.679611650485437</v>
      </c>
      <c r="I23" s="65">
        <v>165</v>
      </c>
      <c r="J23" s="65">
        <v>112</v>
      </c>
      <c r="K23" s="67">
        <f t="shared" si="4"/>
        <v>0.678787878787879</v>
      </c>
      <c r="L23" s="65">
        <v>137</v>
      </c>
      <c r="M23" s="65">
        <v>129</v>
      </c>
      <c r="N23" s="33">
        <f t="shared" si="2"/>
        <v>0.941605839416058</v>
      </c>
      <c r="O23" s="69" t="s">
        <v>116</v>
      </c>
      <c r="P23" s="69" t="s">
        <v>117</v>
      </c>
      <c r="Q23" s="69" t="s">
        <v>49</v>
      </c>
      <c r="R23" s="69" t="s">
        <v>118</v>
      </c>
      <c r="S23" s="69" t="s">
        <v>33</v>
      </c>
      <c r="T23" s="69" t="s">
        <v>34</v>
      </c>
      <c r="U23" s="69" t="s">
        <v>33</v>
      </c>
      <c r="V23" s="69" t="s">
        <v>34</v>
      </c>
      <c r="W23" s="69" t="s">
        <v>33</v>
      </c>
      <c r="X23" s="69" t="s">
        <v>34</v>
      </c>
      <c r="Y23" s="56">
        <f t="shared" si="3"/>
        <v>0.771876342172344</v>
      </c>
    </row>
    <row r="24" s="61" customFormat="1" ht="15" customHeight="1" spans="1:26">
      <c r="A24" s="64">
        <v>18</v>
      </c>
      <c r="B24" s="20" t="s">
        <v>119</v>
      </c>
      <c r="C24" s="65">
        <v>319</v>
      </c>
      <c r="D24" s="65">
        <v>246</v>
      </c>
      <c r="E24" s="67">
        <f t="shared" si="0"/>
        <v>0.77115987460815</v>
      </c>
      <c r="F24" s="65">
        <v>267</v>
      </c>
      <c r="G24" s="65">
        <v>195</v>
      </c>
      <c r="H24" s="67">
        <f t="shared" si="1"/>
        <v>0.730337078651685</v>
      </c>
      <c r="I24" s="65">
        <v>170</v>
      </c>
      <c r="J24" s="65">
        <v>135</v>
      </c>
      <c r="K24" s="67">
        <f t="shared" si="4"/>
        <v>0.794117647058823</v>
      </c>
      <c r="L24" s="65">
        <v>184</v>
      </c>
      <c r="M24" s="65">
        <v>143</v>
      </c>
      <c r="N24" s="33">
        <f t="shared" si="2"/>
        <v>0.777173913043478</v>
      </c>
      <c r="O24" s="69" t="s">
        <v>120</v>
      </c>
      <c r="P24" s="69" t="s">
        <v>96</v>
      </c>
      <c r="Q24" s="69" t="s">
        <v>121</v>
      </c>
      <c r="R24" s="69" t="s">
        <v>122</v>
      </c>
      <c r="S24" s="69" t="s">
        <v>33</v>
      </c>
      <c r="T24" s="69" t="s">
        <v>34</v>
      </c>
      <c r="U24" s="69" t="s">
        <v>33</v>
      </c>
      <c r="V24" s="69" t="s">
        <v>34</v>
      </c>
      <c r="W24" s="69" t="s">
        <v>33</v>
      </c>
      <c r="X24" s="69" t="s">
        <v>34</v>
      </c>
      <c r="Y24" s="56">
        <f t="shared" si="3"/>
        <v>0.768197128340534</v>
      </c>
      <c r="Z24" s="71"/>
    </row>
    <row r="25" s="61" customFormat="1" spans="1:25">
      <c r="A25" s="64">
        <v>19</v>
      </c>
      <c r="B25" s="20" t="s">
        <v>123</v>
      </c>
      <c r="C25" s="65">
        <v>122</v>
      </c>
      <c r="D25" s="65">
        <v>94</v>
      </c>
      <c r="E25" s="67">
        <f t="shared" si="0"/>
        <v>0.770491803278688</v>
      </c>
      <c r="F25" s="65">
        <v>127</v>
      </c>
      <c r="G25" s="65">
        <v>83</v>
      </c>
      <c r="H25" s="67">
        <f t="shared" si="1"/>
        <v>0.653543307086614</v>
      </c>
      <c r="I25" s="65">
        <v>88</v>
      </c>
      <c r="J25" s="65">
        <v>64</v>
      </c>
      <c r="K25" s="67">
        <f t="shared" si="4"/>
        <v>0.727272727272727</v>
      </c>
      <c r="L25" s="65">
        <v>69</v>
      </c>
      <c r="M25" s="65">
        <v>63</v>
      </c>
      <c r="N25" s="33">
        <f t="shared" si="2"/>
        <v>0.91304347826087</v>
      </c>
      <c r="O25" s="69" t="s">
        <v>124</v>
      </c>
      <c r="P25" s="69" t="s">
        <v>86</v>
      </c>
      <c r="Q25" s="69" t="s">
        <v>125</v>
      </c>
      <c r="R25" s="69" t="s">
        <v>126</v>
      </c>
      <c r="S25" s="69" t="s">
        <v>33</v>
      </c>
      <c r="T25" s="69" t="s">
        <v>34</v>
      </c>
      <c r="U25" s="69" t="s">
        <v>40</v>
      </c>
      <c r="V25" s="69" t="s">
        <v>127</v>
      </c>
      <c r="W25" s="69" t="s">
        <v>40</v>
      </c>
      <c r="X25" s="69" t="s">
        <v>127</v>
      </c>
      <c r="Y25" s="56">
        <f t="shared" si="3"/>
        <v>0.766087828974725</v>
      </c>
    </row>
    <row r="26" s="58" customFormat="1" spans="1:25">
      <c r="A26" s="64">
        <v>20</v>
      </c>
      <c r="B26" s="20" t="s">
        <v>128</v>
      </c>
      <c r="C26" s="65">
        <v>194</v>
      </c>
      <c r="D26" s="65">
        <v>156</v>
      </c>
      <c r="E26" s="67">
        <f t="shared" si="0"/>
        <v>0.804123711340206</v>
      </c>
      <c r="F26" s="65">
        <v>252</v>
      </c>
      <c r="G26" s="65">
        <v>154</v>
      </c>
      <c r="H26" s="67">
        <f t="shared" si="1"/>
        <v>0.611111111111111</v>
      </c>
      <c r="I26" s="65">
        <v>196</v>
      </c>
      <c r="J26" s="65">
        <v>141</v>
      </c>
      <c r="K26" s="67">
        <f t="shared" si="4"/>
        <v>0.719387755102041</v>
      </c>
      <c r="L26" s="65">
        <v>147</v>
      </c>
      <c r="M26" s="65">
        <v>134</v>
      </c>
      <c r="N26" s="33">
        <f t="shared" si="2"/>
        <v>0.91156462585034</v>
      </c>
      <c r="O26" s="69" t="s">
        <v>129</v>
      </c>
      <c r="P26" s="69" t="s">
        <v>130</v>
      </c>
      <c r="Q26" s="69" t="s">
        <v>131</v>
      </c>
      <c r="R26" s="69" t="s">
        <v>132</v>
      </c>
      <c r="S26" s="69" t="s">
        <v>33</v>
      </c>
      <c r="T26" s="69" t="s">
        <v>34</v>
      </c>
      <c r="U26" s="69" t="s">
        <v>33</v>
      </c>
      <c r="V26" s="69" t="s">
        <v>34</v>
      </c>
      <c r="W26" s="69" t="s">
        <v>33</v>
      </c>
      <c r="X26" s="69" t="s">
        <v>34</v>
      </c>
      <c r="Y26" s="56">
        <f t="shared" si="3"/>
        <v>0.761546800850925</v>
      </c>
    </row>
    <row r="27" s="60" customFormat="1" ht="12.75" customHeight="1" spans="1:25">
      <c r="A27" s="64">
        <v>21</v>
      </c>
      <c r="B27" s="20" t="s">
        <v>133</v>
      </c>
      <c r="C27" s="65">
        <v>185</v>
      </c>
      <c r="D27" s="65">
        <v>140</v>
      </c>
      <c r="E27" s="67">
        <f t="shared" si="0"/>
        <v>0.756756756756757</v>
      </c>
      <c r="F27" s="65">
        <v>202</v>
      </c>
      <c r="G27" s="65">
        <v>145</v>
      </c>
      <c r="H27" s="67">
        <f t="shared" si="1"/>
        <v>0.717821782178218</v>
      </c>
      <c r="I27" s="65">
        <v>193</v>
      </c>
      <c r="J27" s="65">
        <v>127</v>
      </c>
      <c r="K27" s="67">
        <f t="shared" si="4"/>
        <v>0.658031088082902</v>
      </c>
      <c r="L27" s="65">
        <v>141</v>
      </c>
      <c r="M27" s="65">
        <v>128</v>
      </c>
      <c r="N27" s="33">
        <f t="shared" si="2"/>
        <v>0.907801418439716</v>
      </c>
      <c r="O27" s="70" t="s">
        <v>57</v>
      </c>
      <c r="P27" s="70" t="s">
        <v>134</v>
      </c>
      <c r="Q27" s="70" t="s">
        <v>135</v>
      </c>
      <c r="R27" s="70" t="s">
        <v>136</v>
      </c>
      <c r="S27" s="70" t="s">
        <v>33</v>
      </c>
      <c r="T27" s="70" t="s">
        <v>34</v>
      </c>
      <c r="U27" s="70" t="s">
        <v>33</v>
      </c>
      <c r="V27" s="70" t="s">
        <v>34</v>
      </c>
      <c r="W27" s="70" t="s">
        <v>33</v>
      </c>
      <c r="X27" s="70" t="s">
        <v>34</v>
      </c>
      <c r="Y27" s="56">
        <f t="shared" si="3"/>
        <v>0.760102761364398</v>
      </c>
    </row>
    <row r="28" s="61" customFormat="1" customHeight="1" spans="1:25">
      <c r="A28" s="64">
        <v>22</v>
      </c>
      <c r="B28" s="20" t="s">
        <v>137</v>
      </c>
      <c r="C28" s="21">
        <v>84</v>
      </c>
      <c r="D28" s="21">
        <v>67</v>
      </c>
      <c r="E28" s="67">
        <f t="shared" si="0"/>
        <v>0.797619047619048</v>
      </c>
      <c r="F28" s="65">
        <v>88</v>
      </c>
      <c r="G28" s="65">
        <v>57</v>
      </c>
      <c r="H28" s="67">
        <f t="shared" si="1"/>
        <v>0.647727272727273</v>
      </c>
      <c r="I28" s="65">
        <v>91</v>
      </c>
      <c r="J28" s="65">
        <v>62</v>
      </c>
      <c r="K28" s="67">
        <f t="shared" si="4"/>
        <v>0.681318681318681</v>
      </c>
      <c r="L28" s="65">
        <v>74</v>
      </c>
      <c r="M28" s="65">
        <v>66</v>
      </c>
      <c r="N28" s="33">
        <f t="shared" si="2"/>
        <v>0.891891891891892</v>
      </c>
      <c r="O28" s="69" t="s">
        <v>138</v>
      </c>
      <c r="P28" s="69" t="s">
        <v>139</v>
      </c>
      <c r="Q28" s="69" t="s">
        <v>140</v>
      </c>
      <c r="R28" s="69" t="s">
        <v>141</v>
      </c>
      <c r="S28" s="69" t="s">
        <v>33</v>
      </c>
      <c r="T28" s="69" t="s">
        <v>34</v>
      </c>
      <c r="U28" s="69" t="s">
        <v>33</v>
      </c>
      <c r="V28" s="69" t="s">
        <v>34</v>
      </c>
      <c r="W28" s="69" t="s">
        <v>33</v>
      </c>
      <c r="X28" s="69" t="s">
        <v>34</v>
      </c>
      <c r="Y28" s="56">
        <f t="shared" si="3"/>
        <v>0.754639223389223</v>
      </c>
    </row>
    <row r="29" s="58" customFormat="1" spans="1:25">
      <c r="A29" s="64">
        <v>23</v>
      </c>
      <c r="B29" s="20" t="s">
        <v>142</v>
      </c>
      <c r="C29" s="65">
        <v>168</v>
      </c>
      <c r="D29" s="65">
        <v>129</v>
      </c>
      <c r="E29" s="67">
        <f t="shared" si="0"/>
        <v>0.767857142857143</v>
      </c>
      <c r="F29" s="65">
        <v>271</v>
      </c>
      <c r="G29" s="65">
        <v>199</v>
      </c>
      <c r="H29" s="67">
        <f t="shared" si="1"/>
        <v>0.734317343173432</v>
      </c>
      <c r="I29" s="65">
        <v>134</v>
      </c>
      <c r="J29" s="65">
        <v>90</v>
      </c>
      <c r="K29" s="67">
        <f t="shared" si="4"/>
        <v>0.671641791044776</v>
      </c>
      <c r="L29" s="65">
        <v>127</v>
      </c>
      <c r="M29" s="65">
        <v>107</v>
      </c>
      <c r="N29" s="33">
        <f t="shared" si="2"/>
        <v>0.84251968503937</v>
      </c>
      <c r="O29" s="69" t="s">
        <v>143</v>
      </c>
      <c r="P29" s="69" t="s">
        <v>144</v>
      </c>
      <c r="Q29" s="69" t="s">
        <v>96</v>
      </c>
      <c r="R29" s="69" t="s">
        <v>145</v>
      </c>
      <c r="S29" s="69" t="s">
        <v>33</v>
      </c>
      <c r="T29" s="69" t="s">
        <v>34</v>
      </c>
      <c r="U29" s="69" t="s">
        <v>33</v>
      </c>
      <c r="V29" s="69" t="s">
        <v>34</v>
      </c>
      <c r="W29" s="69" t="s">
        <v>33</v>
      </c>
      <c r="X29" s="69" t="s">
        <v>34</v>
      </c>
      <c r="Y29" s="56">
        <f t="shared" si="3"/>
        <v>0.75408399052868</v>
      </c>
    </row>
    <row r="30" spans="1:25">
      <c r="A30" s="64">
        <v>24</v>
      </c>
      <c r="B30" s="20" t="s">
        <v>146</v>
      </c>
      <c r="C30" s="65">
        <v>271</v>
      </c>
      <c r="D30" s="65">
        <v>224</v>
      </c>
      <c r="E30" s="67">
        <f t="shared" si="0"/>
        <v>0.826568265682657</v>
      </c>
      <c r="F30" s="65">
        <v>302</v>
      </c>
      <c r="G30" s="65">
        <v>200</v>
      </c>
      <c r="H30" s="67">
        <f t="shared" si="1"/>
        <v>0.662251655629139</v>
      </c>
      <c r="I30" s="65">
        <v>243</v>
      </c>
      <c r="J30" s="65">
        <v>149</v>
      </c>
      <c r="K30" s="67">
        <f t="shared" si="4"/>
        <v>0.613168724279835</v>
      </c>
      <c r="L30" s="65">
        <v>173</v>
      </c>
      <c r="M30" s="65">
        <v>158</v>
      </c>
      <c r="N30" s="33">
        <f t="shared" si="2"/>
        <v>0.913294797687861</v>
      </c>
      <c r="O30" s="69" t="s">
        <v>147</v>
      </c>
      <c r="P30" s="69" t="s">
        <v>148</v>
      </c>
      <c r="Q30" s="69" t="s">
        <v>149</v>
      </c>
      <c r="R30" s="69" t="s">
        <v>150</v>
      </c>
      <c r="S30" s="69" t="s">
        <v>33</v>
      </c>
      <c r="T30" s="69" t="s">
        <v>34</v>
      </c>
      <c r="U30" s="69" t="s">
        <v>33</v>
      </c>
      <c r="V30" s="69" t="s">
        <v>34</v>
      </c>
      <c r="W30" s="69" t="s">
        <v>33</v>
      </c>
      <c r="X30" s="69" t="s">
        <v>34</v>
      </c>
      <c r="Y30" s="56">
        <f t="shared" si="3"/>
        <v>0.753820860819873</v>
      </c>
    </row>
    <row r="31" s="58" customFormat="1" spans="1:25">
      <c r="A31" s="64">
        <v>25</v>
      </c>
      <c r="B31" s="20" t="s">
        <v>151</v>
      </c>
      <c r="C31" s="65">
        <v>204</v>
      </c>
      <c r="D31" s="65">
        <v>152</v>
      </c>
      <c r="E31" s="67">
        <f t="shared" si="0"/>
        <v>0.745098039215686</v>
      </c>
      <c r="F31" s="65">
        <v>307</v>
      </c>
      <c r="G31" s="65">
        <v>222</v>
      </c>
      <c r="H31" s="67">
        <f t="shared" si="1"/>
        <v>0.723127035830619</v>
      </c>
      <c r="I31" s="65">
        <v>229</v>
      </c>
      <c r="J31" s="65">
        <v>147</v>
      </c>
      <c r="K31" s="67">
        <f t="shared" si="4"/>
        <v>0.641921397379913</v>
      </c>
      <c r="L31" s="65">
        <v>183</v>
      </c>
      <c r="M31" s="65">
        <v>160</v>
      </c>
      <c r="N31" s="33">
        <f t="shared" si="2"/>
        <v>0.87431693989071</v>
      </c>
      <c r="O31" s="69" t="s">
        <v>152</v>
      </c>
      <c r="P31" s="69" t="s">
        <v>153</v>
      </c>
      <c r="Q31" s="69" t="s">
        <v>154</v>
      </c>
      <c r="R31" s="69" t="s">
        <v>155</v>
      </c>
      <c r="S31" s="69" t="s">
        <v>33</v>
      </c>
      <c r="T31" s="69" t="s">
        <v>34</v>
      </c>
      <c r="U31" s="69" t="s">
        <v>33</v>
      </c>
      <c r="V31" s="69" t="s">
        <v>34</v>
      </c>
      <c r="W31" s="69" t="s">
        <v>33</v>
      </c>
      <c r="X31" s="69" t="s">
        <v>34</v>
      </c>
      <c r="Y31" s="56">
        <f t="shared" si="3"/>
        <v>0.746115853079232</v>
      </c>
    </row>
    <row r="32" s="58" customFormat="1" spans="1:25">
      <c r="A32" s="64">
        <v>26</v>
      </c>
      <c r="B32" s="20" t="s">
        <v>156</v>
      </c>
      <c r="C32" s="65">
        <v>129</v>
      </c>
      <c r="D32" s="65">
        <v>105</v>
      </c>
      <c r="E32" s="67">
        <f t="shared" si="0"/>
        <v>0.813953488372093</v>
      </c>
      <c r="F32" s="65">
        <v>152</v>
      </c>
      <c r="G32" s="65">
        <v>101</v>
      </c>
      <c r="H32" s="67">
        <f t="shared" si="1"/>
        <v>0.664473684210526</v>
      </c>
      <c r="I32" s="65">
        <v>137</v>
      </c>
      <c r="J32" s="65">
        <v>83</v>
      </c>
      <c r="K32" s="67">
        <f t="shared" si="4"/>
        <v>0.605839416058394</v>
      </c>
      <c r="L32" s="65">
        <v>106</v>
      </c>
      <c r="M32" s="65">
        <v>95</v>
      </c>
      <c r="N32" s="33">
        <f t="shared" si="2"/>
        <v>0.89622641509434</v>
      </c>
      <c r="O32" s="70" t="s">
        <v>157</v>
      </c>
      <c r="P32" s="70" t="s">
        <v>158</v>
      </c>
      <c r="Q32" s="70" t="s">
        <v>159</v>
      </c>
      <c r="R32" s="70" t="s">
        <v>60</v>
      </c>
      <c r="S32" s="70" t="s">
        <v>33</v>
      </c>
      <c r="T32" s="70" t="s">
        <v>34</v>
      </c>
      <c r="U32" s="70" t="s">
        <v>33</v>
      </c>
      <c r="V32" s="70" t="s">
        <v>34</v>
      </c>
      <c r="W32" s="70" t="s">
        <v>33</v>
      </c>
      <c r="X32" s="70" t="s">
        <v>34</v>
      </c>
      <c r="Y32" s="56">
        <f t="shared" si="3"/>
        <v>0.745123250933838</v>
      </c>
    </row>
    <row r="33" s="58" customFormat="1" spans="1:26">
      <c r="A33" s="64">
        <v>27</v>
      </c>
      <c r="B33" s="20" t="s">
        <v>160</v>
      </c>
      <c r="C33" s="65">
        <v>500</v>
      </c>
      <c r="D33" s="65">
        <v>365</v>
      </c>
      <c r="E33" s="67">
        <f t="shared" si="0"/>
        <v>0.73</v>
      </c>
      <c r="F33" s="65">
        <v>556</v>
      </c>
      <c r="G33" s="65">
        <v>403</v>
      </c>
      <c r="H33" s="67">
        <f t="shared" si="1"/>
        <v>0.724820143884892</v>
      </c>
      <c r="I33" s="65">
        <v>430</v>
      </c>
      <c r="J33" s="65">
        <v>315</v>
      </c>
      <c r="K33" s="67">
        <f t="shared" si="4"/>
        <v>0.732558139534884</v>
      </c>
      <c r="L33" s="65">
        <v>390</v>
      </c>
      <c r="M33" s="65">
        <v>303</v>
      </c>
      <c r="N33" s="33">
        <f t="shared" si="2"/>
        <v>0.776923076923077</v>
      </c>
      <c r="O33" s="69" t="s">
        <v>161</v>
      </c>
      <c r="P33" s="69" t="s">
        <v>162</v>
      </c>
      <c r="Q33" s="69" t="s">
        <v>163</v>
      </c>
      <c r="R33" s="69" t="s">
        <v>164</v>
      </c>
      <c r="S33" s="69" t="s">
        <v>40</v>
      </c>
      <c r="T33" s="69" t="s">
        <v>78</v>
      </c>
      <c r="U33" s="69" t="s">
        <v>33</v>
      </c>
      <c r="V33" s="69" t="s">
        <v>34</v>
      </c>
      <c r="W33" s="69" t="s">
        <v>33</v>
      </c>
      <c r="X33" s="69" t="s">
        <v>34</v>
      </c>
      <c r="Y33" s="56">
        <f t="shared" si="3"/>
        <v>0.741075340085713</v>
      </c>
      <c r="Z33" s="5"/>
    </row>
    <row r="34" s="58" customFormat="1" spans="1:26">
      <c r="A34" s="64">
        <v>28</v>
      </c>
      <c r="B34" s="20" t="s">
        <v>165</v>
      </c>
      <c r="C34" s="65">
        <v>263</v>
      </c>
      <c r="D34" s="65">
        <v>200</v>
      </c>
      <c r="E34" s="67">
        <f t="shared" si="0"/>
        <v>0.760456273764259</v>
      </c>
      <c r="F34" s="65">
        <v>302</v>
      </c>
      <c r="G34" s="65">
        <v>205</v>
      </c>
      <c r="H34" s="67">
        <f t="shared" si="1"/>
        <v>0.678807947019868</v>
      </c>
      <c r="I34" s="65">
        <v>266</v>
      </c>
      <c r="J34" s="65">
        <v>163</v>
      </c>
      <c r="K34" s="67">
        <f t="shared" si="4"/>
        <v>0.612781954887218</v>
      </c>
      <c r="L34" s="65">
        <v>175</v>
      </c>
      <c r="M34" s="65">
        <v>159</v>
      </c>
      <c r="N34" s="33">
        <f t="shared" si="2"/>
        <v>0.908571428571429</v>
      </c>
      <c r="O34" s="69" t="s">
        <v>166</v>
      </c>
      <c r="P34" s="69" t="s">
        <v>167</v>
      </c>
      <c r="Q34" s="69" t="s">
        <v>168</v>
      </c>
      <c r="R34" s="69" t="s">
        <v>169</v>
      </c>
      <c r="S34" s="69" t="s">
        <v>33</v>
      </c>
      <c r="T34" s="69" t="s">
        <v>34</v>
      </c>
      <c r="U34" s="69" t="s">
        <v>33</v>
      </c>
      <c r="V34" s="69" t="s">
        <v>34</v>
      </c>
      <c r="W34" s="69" t="s">
        <v>33</v>
      </c>
      <c r="X34" s="69" t="s">
        <v>34</v>
      </c>
      <c r="Y34" s="56">
        <f t="shared" si="3"/>
        <v>0.740154401060693</v>
      </c>
      <c r="Z34" s="5"/>
    </row>
    <row r="35" s="60" customFormat="1" ht="12.75" customHeight="1" spans="1:26">
      <c r="A35" s="64">
        <v>29</v>
      </c>
      <c r="B35" s="20" t="s">
        <v>170</v>
      </c>
      <c r="C35" s="65">
        <v>193</v>
      </c>
      <c r="D35" s="65">
        <v>147</v>
      </c>
      <c r="E35" s="67">
        <f t="shared" si="0"/>
        <v>0.761658031088083</v>
      </c>
      <c r="F35" s="65">
        <v>211</v>
      </c>
      <c r="G35" s="65">
        <v>147</v>
      </c>
      <c r="H35" s="67">
        <f t="shared" si="1"/>
        <v>0.696682464454976</v>
      </c>
      <c r="I35" s="65">
        <v>185</v>
      </c>
      <c r="J35" s="65">
        <v>114</v>
      </c>
      <c r="K35" s="67">
        <f t="shared" si="4"/>
        <v>0.616216216216216</v>
      </c>
      <c r="L35" s="65">
        <v>119</v>
      </c>
      <c r="M35" s="65">
        <v>104</v>
      </c>
      <c r="N35" s="33">
        <f t="shared" si="2"/>
        <v>0.873949579831933</v>
      </c>
      <c r="O35" s="69" t="s">
        <v>171</v>
      </c>
      <c r="P35" s="69" t="s">
        <v>49</v>
      </c>
      <c r="Q35" s="69" t="s">
        <v>172</v>
      </c>
      <c r="R35" s="69" t="s">
        <v>173</v>
      </c>
      <c r="S35" s="69" t="s">
        <v>33</v>
      </c>
      <c r="T35" s="69" t="s">
        <v>34</v>
      </c>
      <c r="U35" s="69" t="s">
        <v>33</v>
      </c>
      <c r="V35" s="69" t="s">
        <v>34</v>
      </c>
      <c r="W35" s="69" t="s">
        <v>33</v>
      </c>
      <c r="X35" s="69" t="s">
        <v>34</v>
      </c>
      <c r="Y35" s="56">
        <f t="shared" si="3"/>
        <v>0.737126572897802</v>
      </c>
      <c r="Z35" s="5"/>
    </row>
    <row r="36" s="58" customFormat="1" ht="12" customHeight="1" spans="1:26">
      <c r="A36" s="64">
        <v>30</v>
      </c>
      <c r="B36" s="20" t="s">
        <v>174</v>
      </c>
      <c r="C36" s="65">
        <v>276</v>
      </c>
      <c r="D36" s="65">
        <v>215</v>
      </c>
      <c r="E36" s="67">
        <f t="shared" si="0"/>
        <v>0.778985507246377</v>
      </c>
      <c r="F36" s="65">
        <v>161</v>
      </c>
      <c r="G36" s="65">
        <v>98</v>
      </c>
      <c r="H36" s="67">
        <f t="shared" si="1"/>
        <v>0.608695652173913</v>
      </c>
      <c r="I36" s="65">
        <v>112</v>
      </c>
      <c r="J36" s="65">
        <v>72</v>
      </c>
      <c r="K36" s="67">
        <f t="shared" si="4"/>
        <v>0.642857142857143</v>
      </c>
      <c r="L36" s="65">
        <v>85</v>
      </c>
      <c r="M36" s="65">
        <v>78</v>
      </c>
      <c r="N36" s="33">
        <f t="shared" si="2"/>
        <v>0.917647058823529</v>
      </c>
      <c r="O36" s="69" t="s">
        <v>175</v>
      </c>
      <c r="P36" s="69" t="s">
        <v>113</v>
      </c>
      <c r="Q36" s="69" t="s">
        <v>176</v>
      </c>
      <c r="R36" s="69" t="s">
        <v>177</v>
      </c>
      <c r="S36" s="69" t="s">
        <v>33</v>
      </c>
      <c r="T36" s="69" t="s">
        <v>34</v>
      </c>
      <c r="U36" s="69" t="s">
        <v>33</v>
      </c>
      <c r="V36" s="69" t="s">
        <v>34</v>
      </c>
      <c r="W36" s="69" t="s">
        <v>33</v>
      </c>
      <c r="X36" s="69" t="s">
        <v>34</v>
      </c>
      <c r="Y36" s="56">
        <f t="shared" si="3"/>
        <v>0.737046340275241</v>
      </c>
      <c r="Z36" s="5"/>
    </row>
    <row r="37" s="58" customFormat="1" spans="1:25">
      <c r="A37" s="64">
        <v>31</v>
      </c>
      <c r="B37" s="20" t="s">
        <v>178</v>
      </c>
      <c r="C37" s="65">
        <v>205</v>
      </c>
      <c r="D37" s="65">
        <v>155</v>
      </c>
      <c r="E37" s="67">
        <f t="shared" si="0"/>
        <v>0.75609756097561</v>
      </c>
      <c r="F37" s="65">
        <v>186</v>
      </c>
      <c r="G37" s="65">
        <v>124</v>
      </c>
      <c r="H37" s="67">
        <f t="shared" si="1"/>
        <v>0.666666666666667</v>
      </c>
      <c r="I37" s="65">
        <v>226</v>
      </c>
      <c r="J37" s="65">
        <v>134</v>
      </c>
      <c r="K37" s="67">
        <f t="shared" si="4"/>
        <v>0.592920353982301</v>
      </c>
      <c r="L37" s="65">
        <v>152</v>
      </c>
      <c r="M37" s="65">
        <v>138</v>
      </c>
      <c r="N37" s="33">
        <f t="shared" si="2"/>
        <v>0.907894736842105</v>
      </c>
      <c r="O37" s="69" t="s">
        <v>179</v>
      </c>
      <c r="P37" s="69" t="s">
        <v>180</v>
      </c>
      <c r="Q37" s="69" t="s">
        <v>181</v>
      </c>
      <c r="R37" s="69" t="s">
        <v>182</v>
      </c>
      <c r="S37" s="69" t="s">
        <v>40</v>
      </c>
      <c r="T37" s="69" t="s">
        <v>109</v>
      </c>
      <c r="U37" s="69" t="s">
        <v>33</v>
      </c>
      <c r="V37" s="69" t="s">
        <v>34</v>
      </c>
      <c r="W37" s="69" t="s">
        <v>33</v>
      </c>
      <c r="X37" s="69" t="s">
        <v>34</v>
      </c>
      <c r="Y37" s="56">
        <f t="shared" si="3"/>
        <v>0.730894829616671</v>
      </c>
    </row>
    <row r="38" s="58" customFormat="1" spans="1:25">
      <c r="A38" s="64">
        <v>32</v>
      </c>
      <c r="B38" s="20" t="s">
        <v>183</v>
      </c>
      <c r="C38" s="65">
        <v>412</v>
      </c>
      <c r="D38" s="65">
        <v>303</v>
      </c>
      <c r="E38" s="67">
        <f t="shared" si="0"/>
        <v>0.735436893203884</v>
      </c>
      <c r="F38" s="65">
        <v>355</v>
      </c>
      <c r="G38" s="65">
        <v>242</v>
      </c>
      <c r="H38" s="67">
        <f t="shared" si="1"/>
        <v>0.68169014084507</v>
      </c>
      <c r="I38" s="65">
        <v>258</v>
      </c>
      <c r="J38" s="65">
        <v>160</v>
      </c>
      <c r="K38" s="67">
        <f t="shared" si="4"/>
        <v>0.62015503875969</v>
      </c>
      <c r="L38" s="65">
        <v>174</v>
      </c>
      <c r="M38" s="65">
        <v>152</v>
      </c>
      <c r="N38" s="33">
        <f t="shared" si="2"/>
        <v>0.873563218390805</v>
      </c>
      <c r="O38" s="69" t="s">
        <v>184</v>
      </c>
      <c r="P38" s="69" t="s">
        <v>44</v>
      </c>
      <c r="Q38" s="69" t="s">
        <v>185</v>
      </c>
      <c r="R38" s="69" t="s">
        <v>186</v>
      </c>
      <c r="S38" s="69" t="s">
        <v>40</v>
      </c>
      <c r="T38" s="69" t="s">
        <v>61</v>
      </c>
      <c r="U38" s="69" t="s">
        <v>33</v>
      </c>
      <c r="V38" s="69" t="s">
        <v>34</v>
      </c>
      <c r="W38" s="69" t="s">
        <v>33</v>
      </c>
      <c r="X38" s="69" t="s">
        <v>34</v>
      </c>
      <c r="Y38" s="56">
        <f t="shared" si="3"/>
        <v>0.727711322799862</v>
      </c>
    </row>
    <row r="39" s="58" customFormat="1" spans="1:25">
      <c r="A39" s="64">
        <v>33</v>
      </c>
      <c r="B39" s="20" t="s">
        <v>187</v>
      </c>
      <c r="C39" s="65">
        <v>214</v>
      </c>
      <c r="D39" s="65">
        <v>156</v>
      </c>
      <c r="E39" s="67">
        <f t="shared" ref="E39:E67" si="5">SUM(D39/C39)</f>
        <v>0.728971962616822</v>
      </c>
      <c r="F39" s="65">
        <v>284</v>
      </c>
      <c r="G39" s="65">
        <v>186</v>
      </c>
      <c r="H39" s="67">
        <f t="shared" ref="H39:H70" si="6">SUM(G39/F39)</f>
        <v>0.654929577464789</v>
      </c>
      <c r="I39" s="65">
        <v>248</v>
      </c>
      <c r="J39" s="65">
        <v>157</v>
      </c>
      <c r="K39" s="67">
        <f t="shared" si="4"/>
        <v>0.633064516129032</v>
      </c>
      <c r="L39" s="65">
        <v>131</v>
      </c>
      <c r="M39" s="65">
        <v>117</v>
      </c>
      <c r="N39" s="33">
        <f t="shared" ref="N39:N68" si="7">SUM(M39/L39)</f>
        <v>0.893129770992366</v>
      </c>
      <c r="O39" s="69" t="s">
        <v>188</v>
      </c>
      <c r="P39" s="69" t="s">
        <v>189</v>
      </c>
      <c r="Q39" s="69" t="s">
        <v>190</v>
      </c>
      <c r="R39" s="69" t="s">
        <v>191</v>
      </c>
      <c r="S39" s="69" t="s">
        <v>40</v>
      </c>
      <c r="T39" s="69" t="s">
        <v>109</v>
      </c>
      <c r="U39" s="69" t="s">
        <v>33</v>
      </c>
      <c r="V39" s="69" t="s">
        <v>34</v>
      </c>
      <c r="W39" s="69" t="s">
        <v>33</v>
      </c>
      <c r="X39" s="69" t="s">
        <v>34</v>
      </c>
      <c r="Y39" s="56">
        <f t="shared" ref="Y39:Y70" si="8">SUM(E39,H39,K39,N39)/4</f>
        <v>0.727523956800752</v>
      </c>
    </row>
    <row r="40" s="58" customFormat="1" spans="1:26">
      <c r="A40" s="64">
        <v>34</v>
      </c>
      <c r="B40" s="20" t="s">
        <v>192</v>
      </c>
      <c r="C40" s="65">
        <v>180</v>
      </c>
      <c r="D40" s="65">
        <v>125</v>
      </c>
      <c r="E40" s="67">
        <f t="shared" si="5"/>
        <v>0.694444444444444</v>
      </c>
      <c r="F40" s="65">
        <v>156</v>
      </c>
      <c r="G40" s="65">
        <v>105</v>
      </c>
      <c r="H40" s="67">
        <f t="shared" si="6"/>
        <v>0.673076923076923</v>
      </c>
      <c r="I40" s="65">
        <v>110</v>
      </c>
      <c r="J40" s="65">
        <v>77</v>
      </c>
      <c r="K40" s="67">
        <f t="shared" si="4"/>
        <v>0.7</v>
      </c>
      <c r="L40" s="65">
        <v>87</v>
      </c>
      <c r="M40" s="65">
        <v>73</v>
      </c>
      <c r="N40" s="33">
        <f t="shared" si="7"/>
        <v>0.839080459770115</v>
      </c>
      <c r="O40" s="69" t="s">
        <v>193</v>
      </c>
      <c r="P40" s="69" t="s">
        <v>37</v>
      </c>
      <c r="Q40" s="69" t="s">
        <v>194</v>
      </c>
      <c r="R40" s="69" t="s">
        <v>195</v>
      </c>
      <c r="S40" s="69" t="s">
        <v>33</v>
      </c>
      <c r="T40" s="69" t="s">
        <v>34</v>
      </c>
      <c r="U40" s="69" t="s">
        <v>33</v>
      </c>
      <c r="V40" s="69" t="s">
        <v>34</v>
      </c>
      <c r="W40" s="69" t="s">
        <v>33</v>
      </c>
      <c r="X40" s="69" t="s">
        <v>34</v>
      </c>
      <c r="Y40" s="56">
        <f t="shared" si="8"/>
        <v>0.726650456822871</v>
      </c>
      <c r="Z40" s="5"/>
    </row>
    <row r="41" s="58" customFormat="1" spans="1:26">
      <c r="A41" s="64">
        <v>35</v>
      </c>
      <c r="B41" s="20" t="s">
        <v>196</v>
      </c>
      <c r="C41" s="65">
        <v>172</v>
      </c>
      <c r="D41" s="65">
        <v>115</v>
      </c>
      <c r="E41" s="67">
        <f t="shared" si="5"/>
        <v>0.668604651162791</v>
      </c>
      <c r="F41" s="65">
        <v>182</v>
      </c>
      <c r="G41" s="65">
        <v>107</v>
      </c>
      <c r="H41" s="67">
        <f t="shared" si="6"/>
        <v>0.587912087912088</v>
      </c>
      <c r="I41" s="65">
        <v>147</v>
      </c>
      <c r="J41" s="65">
        <v>104</v>
      </c>
      <c r="K41" s="67">
        <f t="shared" si="4"/>
        <v>0.707482993197279</v>
      </c>
      <c r="L41" s="65">
        <v>104</v>
      </c>
      <c r="M41" s="65">
        <v>98</v>
      </c>
      <c r="N41" s="33">
        <f t="shared" si="7"/>
        <v>0.942307692307692</v>
      </c>
      <c r="O41" s="70" t="s">
        <v>197</v>
      </c>
      <c r="P41" s="70" t="s">
        <v>198</v>
      </c>
      <c r="Q41" s="70" t="s">
        <v>158</v>
      </c>
      <c r="R41" s="70" t="s">
        <v>199</v>
      </c>
      <c r="S41" s="70" t="s">
        <v>33</v>
      </c>
      <c r="T41" s="70" t="s">
        <v>34</v>
      </c>
      <c r="U41" s="70" t="s">
        <v>33</v>
      </c>
      <c r="V41" s="70" t="s">
        <v>34</v>
      </c>
      <c r="W41" s="70" t="s">
        <v>33</v>
      </c>
      <c r="X41" s="70" t="s">
        <v>34</v>
      </c>
      <c r="Y41" s="56">
        <f t="shared" si="8"/>
        <v>0.726576856144962</v>
      </c>
      <c r="Z41" s="5"/>
    </row>
    <row r="42" s="58" customFormat="1" spans="1:26">
      <c r="A42" s="64">
        <v>36</v>
      </c>
      <c r="B42" s="20" t="s">
        <v>200</v>
      </c>
      <c r="C42" s="65">
        <v>196</v>
      </c>
      <c r="D42" s="65">
        <v>133</v>
      </c>
      <c r="E42" s="67">
        <f t="shared" si="5"/>
        <v>0.678571428571429</v>
      </c>
      <c r="F42" s="65">
        <v>248</v>
      </c>
      <c r="G42" s="65">
        <v>167</v>
      </c>
      <c r="H42" s="67">
        <f t="shared" si="6"/>
        <v>0.673387096774194</v>
      </c>
      <c r="I42" s="65">
        <v>214</v>
      </c>
      <c r="J42" s="65">
        <v>147</v>
      </c>
      <c r="K42" s="67">
        <f t="shared" si="4"/>
        <v>0.686915887850467</v>
      </c>
      <c r="L42" s="65">
        <v>161</v>
      </c>
      <c r="M42" s="65">
        <v>139</v>
      </c>
      <c r="N42" s="33">
        <f t="shared" si="7"/>
        <v>0.863354037267081</v>
      </c>
      <c r="O42" s="69" t="s">
        <v>201</v>
      </c>
      <c r="P42" s="69" t="s">
        <v>202</v>
      </c>
      <c r="Q42" s="69" t="s">
        <v>203</v>
      </c>
      <c r="R42" s="69" t="s">
        <v>204</v>
      </c>
      <c r="S42" s="69" t="s">
        <v>33</v>
      </c>
      <c r="T42" s="69" t="s">
        <v>34</v>
      </c>
      <c r="U42" s="69" t="s">
        <v>33</v>
      </c>
      <c r="V42" s="69" t="s">
        <v>34</v>
      </c>
      <c r="W42" s="69" t="s">
        <v>33</v>
      </c>
      <c r="X42" s="69" t="s">
        <v>34</v>
      </c>
      <c r="Y42" s="56">
        <f t="shared" si="8"/>
        <v>0.725557112615793</v>
      </c>
      <c r="Z42" s="72"/>
    </row>
    <row r="43" spans="1:26">
      <c r="A43" s="64">
        <v>37</v>
      </c>
      <c r="B43" s="20" t="s">
        <v>205</v>
      </c>
      <c r="C43" s="65">
        <v>328</v>
      </c>
      <c r="D43" s="65">
        <v>231</v>
      </c>
      <c r="E43" s="67">
        <f t="shared" si="5"/>
        <v>0.704268292682927</v>
      </c>
      <c r="F43" s="65">
        <v>435</v>
      </c>
      <c r="G43" s="65">
        <v>266</v>
      </c>
      <c r="H43" s="67">
        <f t="shared" si="6"/>
        <v>0.611494252873563</v>
      </c>
      <c r="I43" s="65">
        <v>282</v>
      </c>
      <c r="J43" s="65">
        <v>200</v>
      </c>
      <c r="K43" s="67">
        <f t="shared" si="4"/>
        <v>0.709219858156028</v>
      </c>
      <c r="L43" s="65">
        <v>250</v>
      </c>
      <c r="M43" s="65">
        <v>219</v>
      </c>
      <c r="N43" s="33">
        <f t="shared" si="7"/>
        <v>0.876</v>
      </c>
      <c r="O43" s="69" t="s">
        <v>206</v>
      </c>
      <c r="P43" s="69" t="s">
        <v>207</v>
      </c>
      <c r="Q43" s="69" t="s">
        <v>208</v>
      </c>
      <c r="R43" s="69" t="s">
        <v>209</v>
      </c>
      <c r="S43" s="69" t="s">
        <v>210</v>
      </c>
      <c r="T43" s="69" t="s">
        <v>41</v>
      </c>
      <c r="U43" s="69" t="s">
        <v>33</v>
      </c>
      <c r="V43" s="69" t="s">
        <v>34</v>
      </c>
      <c r="W43" s="69" t="s">
        <v>33</v>
      </c>
      <c r="X43" s="69" t="s">
        <v>34</v>
      </c>
      <c r="Y43" s="56">
        <f t="shared" si="8"/>
        <v>0.72524560092813</v>
      </c>
      <c r="Z43" s="72"/>
    </row>
    <row r="44" s="58" customFormat="1" spans="1:26">
      <c r="A44" s="64">
        <v>38</v>
      </c>
      <c r="B44" s="20" t="s">
        <v>211</v>
      </c>
      <c r="C44" s="65">
        <v>377</v>
      </c>
      <c r="D44" s="65">
        <v>297</v>
      </c>
      <c r="E44" s="67">
        <f t="shared" si="5"/>
        <v>0.787798408488064</v>
      </c>
      <c r="F44" s="65">
        <v>418</v>
      </c>
      <c r="G44" s="65">
        <v>259</v>
      </c>
      <c r="H44" s="67">
        <f t="shared" si="6"/>
        <v>0.619617224880383</v>
      </c>
      <c r="I44" s="65">
        <v>295</v>
      </c>
      <c r="J44" s="65">
        <v>179</v>
      </c>
      <c r="K44" s="67">
        <f t="shared" si="4"/>
        <v>0.606779661016949</v>
      </c>
      <c r="L44" s="65">
        <v>211</v>
      </c>
      <c r="M44" s="65">
        <v>187</v>
      </c>
      <c r="N44" s="33">
        <f t="shared" si="7"/>
        <v>0.886255924170616</v>
      </c>
      <c r="O44" s="69" t="s">
        <v>212</v>
      </c>
      <c r="P44" s="69" t="s">
        <v>130</v>
      </c>
      <c r="Q44" s="69" t="s">
        <v>213</v>
      </c>
      <c r="R44" s="69" t="s">
        <v>214</v>
      </c>
      <c r="S44" s="69" t="s">
        <v>33</v>
      </c>
      <c r="T44" s="69" t="s">
        <v>34</v>
      </c>
      <c r="U44" s="69" t="s">
        <v>33</v>
      </c>
      <c r="V44" s="69" t="s">
        <v>34</v>
      </c>
      <c r="W44" s="69" t="s">
        <v>33</v>
      </c>
      <c r="X44" s="69" t="s">
        <v>34</v>
      </c>
      <c r="Y44" s="56">
        <f t="shared" si="8"/>
        <v>0.725112804639003</v>
      </c>
      <c r="Z44" s="72"/>
    </row>
    <row r="45" s="58" customFormat="1" spans="1:26">
      <c r="A45" s="64">
        <v>39</v>
      </c>
      <c r="B45" s="20" t="s">
        <v>215</v>
      </c>
      <c r="C45" s="65">
        <v>129</v>
      </c>
      <c r="D45" s="65">
        <v>95</v>
      </c>
      <c r="E45" s="67">
        <f t="shared" si="5"/>
        <v>0.736434108527132</v>
      </c>
      <c r="F45" s="65">
        <v>134</v>
      </c>
      <c r="G45" s="65">
        <v>90</v>
      </c>
      <c r="H45" s="67">
        <f t="shared" si="6"/>
        <v>0.671641791044776</v>
      </c>
      <c r="I45" s="65">
        <v>103</v>
      </c>
      <c r="J45" s="65">
        <v>64</v>
      </c>
      <c r="K45" s="67">
        <f t="shared" si="4"/>
        <v>0.621359223300971</v>
      </c>
      <c r="L45" s="65">
        <v>92</v>
      </c>
      <c r="M45" s="65">
        <v>79</v>
      </c>
      <c r="N45" s="33">
        <f t="shared" si="7"/>
        <v>0.858695652173913</v>
      </c>
      <c r="O45" s="69" t="s">
        <v>216</v>
      </c>
      <c r="P45" s="69" t="s">
        <v>217</v>
      </c>
      <c r="Q45" s="69" t="s">
        <v>218</v>
      </c>
      <c r="R45" s="69" t="s">
        <v>219</v>
      </c>
      <c r="S45" s="69" t="s">
        <v>33</v>
      </c>
      <c r="T45" s="69" t="s">
        <v>34</v>
      </c>
      <c r="U45" s="69" t="s">
        <v>33</v>
      </c>
      <c r="V45" s="69" t="s">
        <v>34</v>
      </c>
      <c r="W45" s="69" t="s">
        <v>33</v>
      </c>
      <c r="X45" s="69" t="s">
        <v>34</v>
      </c>
      <c r="Y45" s="56">
        <f t="shared" si="8"/>
        <v>0.722032693761698</v>
      </c>
      <c r="Z45" s="72"/>
    </row>
    <row r="46" s="61" customFormat="1" spans="1:26">
      <c r="A46" s="64">
        <v>40</v>
      </c>
      <c r="B46" s="20" t="s">
        <v>220</v>
      </c>
      <c r="C46" s="65">
        <v>444</v>
      </c>
      <c r="D46" s="65">
        <v>322</v>
      </c>
      <c r="E46" s="67">
        <f t="shared" si="5"/>
        <v>0.725225225225225</v>
      </c>
      <c r="F46" s="65">
        <v>286</v>
      </c>
      <c r="G46" s="65">
        <v>193</v>
      </c>
      <c r="H46" s="67">
        <f t="shared" si="6"/>
        <v>0.674825174825175</v>
      </c>
      <c r="I46" s="65">
        <v>195</v>
      </c>
      <c r="J46" s="65">
        <v>129</v>
      </c>
      <c r="K46" s="67">
        <f t="shared" si="4"/>
        <v>0.661538461538462</v>
      </c>
      <c r="L46" s="65">
        <v>151</v>
      </c>
      <c r="M46" s="65">
        <v>124</v>
      </c>
      <c r="N46" s="33">
        <f t="shared" si="7"/>
        <v>0.821192052980132</v>
      </c>
      <c r="O46" s="69" t="s">
        <v>221</v>
      </c>
      <c r="P46" s="69" t="s">
        <v>222</v>
      </c>
      <c r="Q46" s="69" t="s">
        <v>97</v>
      </c>
      <c r="R46" s="69" t="s">
        <v>223</v>
      </c>
      <c r="S46" s="69" t="s">
        <v>33</v>
      </c>
      <c r="T46" s="69" t="s">
        <v>34</v>
      </c>
      <c r="U46" s="69" t="s">
        <v>33</v>
      </c>
      <c r="V46" s="69" t="s">
        <v>34</v>
      </c>
      <c r="W46" s="69" t="s">
        <v>33</v>
      </c>
      <c r="X46" s="69" t="s">
        <v>34</v>
      </c>
      <c r="Y46" s="56">
        <f t="shared" si="8"/>
        <v>0.720695228642249</v>
      </c>
      <c r="Z46" s="72"/>
    </row>
    <row r="47" spans="1:26">
      <c r="A47" s="64">
        <v>41</v>
      </c>
      <c r="B47" s="20" t="s">
        <v>224</v>
      </c>
      <c r="C47" s="65">
        <v>137</v>
      </c>
      <c r="D47" s="65">
        <v>115</v>
      </c>
      <c r="E47" s="67">
        <f t="shared" si="5"/>
        <v>0.839416058394161</v>
      </c>
      <c r="F47" s="65">
        <v>199</v>
      </c>
      <c r="G47" s="65">
        <v>110</v>
      </c>
      <c r="H47" s="67">
        <f t="shared" si="6"/>
        <v>0.552763819095477</v>
      </c>
      <c r="I47" s="65">
        <v>139</v>
      </c>
      <c r="J47" s="65">
        <v>85</v>
      </c>
      <c r="K47" s="67">
        <f t="shared" si="4"/>
        <v>0.611510791366906</v>
      </c>
      <c r="L47" s="65">
        <v>82</v>
      </c>
      <c r="M47" s="65">
        <v>72</v>
      </c>
      <c r="N47" s="33">
        <f t="shared" si="7"/>
        <v>0.878048780487805</v>
      </c>
      <c r="O47" s="69" t="s">
        <v>225</v>
      </c>
      <c r="P47" s="69" t="s">
        <v>226</v>
      </c>
      <c r="Q47" s="69" t="s">
        <v>97</v>
      </c>
      <c r="R47" s="69" t="s">
        <v>227</v>
      </c>
      <c r="S47" s="69" t="s">
        <v>33</v>
      </c>
      <c r="T47" s="69" t="s">
        <v>34</v>
      </c>
      <c r="U47" s="69" t="s">
        <v>33</v>
      </c>
      <c r="V47" s="69" t="s">
        <v>34</v>
      </c>
      <c r="W47" s="69" t="s">
        <v>33</v>
      </c>
      <c r="X47" s="69" t="s">
        <v>34</v>
      </c>
      <c r="Y47" s="56">
        <f t="shared" si="8"/>
        <v>0.720434862336087</v>
      </c>
      <c r="Z47" s="72"/>
    </row>
    <row r="48" s="61" customFormat="1" spans="1:26">
      <c r="A48" s="64">
        <v>42</v>
      </c>
      <c r="B48" s="20" t="s">
        <v>228</v>
      </c>
      <c r="C48" s="65">
        <v>225</v>
      </c>
      <c r="D48" s="65">
        <v>167</v>
      </c>
      <c r="E48" s="67">
        <f t="shared" si="5"/>
        <v>0.742222222222222</v>
      </c>
      <c r="F48" s="65">
        <v>215</v>
      </c>
      <c r="G48" s="65">
        <v>148</v>
      </c>
      <c r="H48" s="67">
        <f t="shared" si="6"/>
        <v>0.688372093023256</v>
      </c>
      <c r="I48" s="65">
        <v>158</v>
      </c>
      <c r="J48" s="65">
        <v>100</v>
      </c>
      <c r="K48" s="67">
        <f t="shared" si="4"/>
        <v>0.632911392405063</v>
      </c>
      <c r="L48" s="65">
        <v>131</v>
      </c>
      <c r="M48" s="65">
        <v>106</v>
      </c>
      <c r="N48" s="33">
        <f t="shared" si="7"/>
        <v>0.809160305343511</v>
      </c>
      <c r="O48" s="69" t="s">
        <v>229</v>
      </c>
      <c r="P48" s="69" t="s">
        <v>203</v>
      </c>
      <c r="Q48" s="69" t="s">
        <v>230</v>
      </c>
      <c r="R48" s="69" t="s">
        <v>231</v>
      </c>
      <c r="S48" s="69" t="s">
        <v>33</v>
      </c>
      <c r="T48" s="69" t="s">
        <v>34</v>
      </c>
      <c r="U48" s="69" t="s">
        <v>33</v>
      </c>
      <c r="V48" s="69" t="s">
        <v>34</v>
      </c>
      <c r="W48" s="69" t="s">
        <v>33</v>
      </c>
      <c r="X48" s="69" t="s">
        <v>34</v>
      </c>
      <c r="Y48" s="56">
        <f t="shared" si="8"/>
        <v>0.718166503248513</v>
      </c>
      <c r="Z48" s="73"/>
    </row>
    <row r="49" s="58" customFormat="1" spans="1:26">
      <c r="A49" s="64">
        <v>43</v>
      </c>
      <c r="B49" s="20" t="s">
        <v>232</v>
      </c>
      <c r="C49" s="65">
        <v>447</v>
      </c>
      <c r="D49" s="65">
        <v>342</v>
      </c>
      <c r="E49" s="67">
        <f t="shared" si="5"/>
        <v>0.76510067114094</v>
      </c>
      <c r="F49" s="65">
        <v>427</v>
      </c>
      <c r="G49" s="65">
        <v>253</v>
      </c>
      <c r="H49" s="67">
        <f t="shared" si="6"/>
        <v>0.592505854800937</v>
      </c>
      <c r="I49" s="65">
        <v>268</v>
      </c>
      <c r="J49" s="65">
        <v>177</v>
      </c>
      <c r="K49" s="67">
        <f t="shared" si="4"/>
        <v>0.66044776119403</v>
      </c>
      <c r="L49" s="65">
        <v>211</v>
      </c>
      <c r="M49" s="65">
        <v>180</v>
      </c>
      <c r="N49" s="33">
        <f t="shared" si="7"/>
        <v>0.853080568720379</v>
      </c>
      <c r="O49" s="69" t="s">
        <v>233</v>
      </c>
      <c r="P49" s="69" t="s">
        <v>207</v>
      </c>
      <c r="Q49" s="69" t="s">
        <v>234</v>
      </c>
      <c r="R49" s="69" t="s">
        <v>235</v>
      </c>
      <c r="S49" s="69" t="s">
        <v>33</v>
      </c>
      <c r="T49" s="69" t="s">
        <v>34</v>
      </c>
      <c r="U49" s="69" t="s">
        <v>40</v>
      </c>
      <c r="V49" s="69" t="s">
        <v>61</v>
      </c>
      <c r="W49" s="69" t="s">
        <v>33</v>
      </c>
      <c r="X49" s="69" t="s">
        <v>34</v>
      </c>
      <c r="Y49" s="56">
        <f t="shared" si="8"/>
        <v>0.717783713964071</v>
      </c>
      <c r="Z49" s="73"/>
    </row>
    <row r="50" s="60" customFormat="1" spans="1:26">
      <c r="A50" s="64">
        <v>44</v>
      </c>
      <c r="B50" s="20" t="s">
        <v>236</v>
      </c>
      <c r="C50" s="65">
        <v>785</v>
      </c>
      <c r="D50" s="65">
        <v>565</v>
      </c>
      <c r="E50" s="67">
        <f t="shared" si="5"/>
        <v>0.719745222929936</v>
      </c>
      <c r="F50" s="65">
        <v>1093</v>
      </c>
      <c r="G50" s="65">
        <v>714</v>
      </c>
      <c r="H50" s="67">
        <f t="shared" si="6"/>
        <v>0.653247941445563</v>
      </c>
      <c r="I50" s="65">
        <v>511</v>
      </c>
      <c r="J50" s="65">
        <v>314</v>
      </c>
      <c r="K50" s="67">
        <f t="shared" si="4"/>
        <v>0.614481409001957</v>
      </c>
      <c r="L50" s="65">
        <v>462</v>
      </c>
      <c r="M50" s="65">
        <v>407</v>
      </c>
      <c r="N50" s="33">
        <f t="shared" si="7"/>
        <v>0.880952380952381</v>
      </c>
      <c r="O50" s="69" t="s">
        <v>237</v>
      </c>
      <c r="P50" s="69" t="s">
        <v>238</v>
      </c>
      <c r="Q50" s="69" t="s">
        <v>239</v>
      </c>
      <c r="R50" s="69" t="s">
        <v>204</v>
      </c>
      <c r="S50" s="69" t="s">
        <v>33</v>
      </c>
      <c r="T50" s="69" t="s">
        <v>34</v>
      </c>
      <c r="U50" s="69" t="s">
        <v>40</v>
      </c>
      <c r="V50" s="69" t="s">
        <v>78</v>
      </c>
      <c r="W50" s="69" t="s">
        <v>33</v>
      </c>
      <c r="X50" s="69" t="s">
        <v>34</v>
      </c>
      <c r="Y50" s="56">
        <f t="shared" si="8"/>
        <v>0.717106738582459</v>
      </c>
      <c r="Z50" s="73"/>
    </row>
    <row r="51" s="58" customFormat="1" spans="1:26">
      <c r="A51" s="64">
        <v>45</v>
      </c>
      <c r="B51" s="20" t="s">
        <v>240</v>
      </c>
      <c r="C51" s="65">
        <v>168</v>
      </c>
      <c r="D51" s="65">
        <v>131</v>
      </c>
      <c r="E51" s="67">
        <f t="shared" si="5"/>
        <v>0.779761904761905</v>
      </c>
      <c r="F51" s="65">
        <v>187</v>
      </c>
      <c r="G51" s="65">
        <v>147</v>
      </c>
      <c r="H51" s="67">
        <f t="shared" si="6"/>
        <v>0.786096256684492</v>
      </c>
      <c r="I51" s="65">
        <v>221</v>
      </c>
      <c r="J51" s="65">
        <v>117</v>
      </c>
      <c r="K51" s="67">
        <f t="shared" si="4"/>
        <v>0.529411764705882</v>
      </c>
      <c r="L51" s="65">
        <v>135</v>
      </c>
      <c r="M51" s="65">
        <v>104</v>
      </c>
      <c r="N51" s="33">
        <f t="shared" si="7"/>
        <v>0.77037037037037</v>
      </c>
      <c r="O51" s="69" t="s">
        <v>241</v>
      </c>
      <c r="P51" s="69" t="s">
        <v>242</v>
      </c>
      <c r="Q51" s="69" t="s">
        <v>230</v>
      </c>
      <c r="R51" s="69" t="s">
        <v>243</v>
      </c>
      <c r="S51" s="69" t="s">
        <v>33</v>
      </c>
      <c r="T51" s="69" t="s">
        <v>34</v>
      </c>
      <c r="U51" s="69" t="s">
        <v>33</v>
      </c>
      <c r="V51" s="69" t="s">
        <v>34</v>
      </c>
      <c r="W51" s="69" t="s">
        <v>33</v>
      </c>
      <c r="X51" s="69" t="s">
        <v>34</v>
      </c>
      <c r="Y51" s="56">
        <f t="shared" si="8"/>
        <v>0.716410074130662</v>
      </c>
      <c r="Z51" s="73"/>
    </row>
    <row r="52" s="61" customFormat="1" ht="14.25" customHeight="1" spans="1:26">
      <c r="A52" s="64">
        <v>46</v>
      </c>
      <c r="B52" s="20" t="s">
        <v>244</v>
      </c>
      <c r="C52" s="65">
        <v>533</v>
      </c>
      <c r="D52" s="65">
        <v>389</v>
      </c>
      <c r="E52" s="67">
        <f t="shared" si="5"/>
        <v>0.729831144465291</v>
      </c>
      <c r="F52" s="65">
        <v>763</v>
      </c>
      <c r="G52" s="65">
        <v>459</v>
      </c>
      <c r="H52" s="67">
        <f t="shared" si="6"/>
        <v>0.601572739187418</v>
      </c>
      <c r="I52" s="65">
        <v>352</v>
      </c>
      <c r="J52" s="65">
        <v>219</v>
      </c>
      <c r="K52" s="67">
        <f t="shared" si="4"/>
        <v>0.622159090909091</v>
      </c>
      <c r="L52" s="65">
        <v>311</v>
      </c>
      <c r="M52" s="65">
        <v>280</v>
      </c>
      <c r="N52" s="33">
        <f t="shared" si="7"/>
        <v>0.90032154340836</v>
      </c>
      <c r="O52" s="69" t="s">
        <v>245</v>
      </c>
      <c r="P52" s="69" t="s">
        <v>246</v>
      </c>
      <c r="Q52" s="69" t="s">
        <v>247</v>
      </c>
      <c r="R52" s="69" t="s">
        <v>248</v>
      </c>
      <c r="S52" s="69" t="s">
        <v>40</v>
      </c>
      <c r="T52" s="69" t="s">
        <v>78</v>
      </c>
      <c r="U52" s="69" t="s">
        <v>33</v>
      </c>
      <c r="V52" s="69" t="s">
        <v>34</v>
      </c>
      <c r="W52" s="69" t="s">
        <v>33</v>
      </c>
      <c r="X52" s="69" t="s">
        <v>34</v>
      </c>
      <c r="Y52" s="56">
        <f t="shared" si="8"/>
        <v>0.71347112949254</v>
      </c>
      <c r="Z52" s="73"/>
    </row>
    <row r="53" s="58" customFormat="1" spans="1:26">
      <c r="A53" s="64">
        <v>47</v>
      </c>
      <c r="B53" s="20" t="s">
        <v>249</v>
      </c>
      <c r="C53" s="65">
        <v>293</v>
      </c>
      <c r="D53" s="65">
        <v>216</v>
      </c>
      <c r="E53" s="67">
        <f t="shared" si="5"/>
        <v>0.737201365187713</v>
      </c>
      <c r="F53" s="65">
        <v>337</v>
      </c>
      <c r="G53" s="65">
        <v>208</v>
      </c>
      <c r="H53" s="67">
        <f t="shared" si="6"/>
        <v>0.617210682492582</v>
      </c>
      <c r="I53" s="65">
        <v>215</v>
      </c>
      <c r="J53" s="65">
        <v>154</v>
      </c>
      <c r="K53" s="67">
        <f t="shared" si="4"/>
        <v>0.716279069767442</v>
      </c>
      <c r="L53" s="65">
        <v>195</v>
      </c>
      <c r="M53" s="65">
        <v>147</v>
      </c>
      <c r="N53" s="33">
        <f t="shared" si="7"/>
        <v>0.753846153846154</v>
      </c>
      <c r="O53" s="70" t="s">
        <v>250</v>
      </c>
      <c r="P53" s="70" t="s">
        <v>207</v>
      </c>
      <c r="Q53" s="70" t="s">
        <v>251</v>
      </c>
      <c r="R53" s="70" t="s">
        <v>252</v>
      </c>
      <c r="S53" s="70" t="s">
        <v>210</v>
      </c>
      <c r="T53" s="70" t="s">
        <v>109</v>
      </c>
      <c r="U53" s="70" t="s">
        <v>33</v>
      </c>
      <c r="V53" s="70" t="s">
        <v>34</v>
      </c>
      <c r="W53" s="70" t="s">
        <v>33</v>
      </c>
      <c r="X53" s="70" t="s">
        <v>34</v>
      </c>
      <c r="Y53" s="56">
        <f t="shared" si="8"/>
        <v>0.706134317823473</v>
      </c>
      <c r="Z53" s="73"/>
    </row>
    <row r="54" s="58" customFormat="1" spans="1:25">
      <c r="A54" s="64">
        <v>48</v>
      </c>
      <c r="B54" s="20" t="s">
        <v>253</v>
      </c>
      <c r="C54" s="65">
        <v>93</v>
      </c>
      <c r="D54" s="65">
        <v>71</v>
      </c>
      <c r="E54" s="67">
        <f t="shared" si="5"/>
        <v>0.763440860215054</v>
      </c>
      <c r="F54" s="65">
        <v>109</v>
      </c>
      <c r="G54" s="65">
        <v>74</v>
      </c>
      <c r="H54" s="67">
        <f t="shared" si="6"/>
        <v>0.678899082568807</v>
      </c>
      <c r="I54" s="65">
        <v>109</v>
      </c>
      <c r="J54" s="65">
        <v>48</v>
      </c>
      <c r="K54" s="67">
        <f t="shared" si="4"/>
        <v>0.440366972477064</v>
      </c>
      <c r="L54" s="65">
        <v>47</v>
      </c>
      <c r="M54" s="65">
        <v>44</v>
      </c>
      <c r="N54" s="33">
        <f t="shared" si="7"/>
        <v>0.936170212765957</v>
      </c>
      <c r="O54" s="69" t="s">
        <v>254</v>
      </c>
      <c r="P54" s="69" t="s">
        <v>158</v>
      </c>
      <c r="Q54" s="69" t="s">
        <v>81</v>
      </c>
      <c r="R54" s="69" t="s">
        <v>255</v>
      </c>
      <c r="S54" s="69" t="s">
        <v>40</v>
      </c>
      <c r="T54" s="69" t="s">
        <v>256</v>
      </c>
      <c r="U54" s="69" t="s">
        <v>33</v>
      </c>
      <c r="V54" s="69" t="s">
        <v>34</v>
      </c>
      <c r="W54" s="69" t="s">
        <v>33</v>
      </c>
      <c r="X54" s="69" t="s">
        <v>34</v>
      </c>
      <c r="Y54" s="56">
        <f t="shared" si="8"/>
        <v>0.704719282006721</v>
      </c>
    </row>
    <row r="55" s="58" customFormat="1" spans="1:26">
      <c r="A55" s="64">
        <v>49</v>
      </c>
      <c r="B55" s="20" t="s">
        <v>257</v>
      </c>
      <c r="C55" s="65">
        <v>181</v>
      </c>
      <c r="D55" s="65">
        <v>130</v>
      </c>
      <c r="E55" s="67">
        <f t="shared" si="5"/>
        <v>0.718232044198895</v>
      </c>
      <c r="F55" s="65">
        <v>212</v>
      </c>
      <c r="G55" s="65">
        <v>130</v>
      </c>
      <c r="H55" s="67">
        <f t="shared" si="6"/>
        <v>0.613207547169811</v>
      </c>
      <c r="I55" s="65">
        <v>127</v>
      </c>
      <c r="J55" s="65">
        <v>89</v>
      </c>
      <c r="K55" s="67">
        <f t="shared" si="4"/>
        <v>0.700787401574803</v>
      </c>
      <c r="L55" s="65">
        <v>110</v>
      </c>
      <c r="M55" s="65">
        <v>86</v>
      </c>
      <c r="N55" s="33">
        <f t="shared" si="7"/>
        <v>0.781818181818182</v>
      </c>
      <c r="O55" s="69" t="s">
        <v>95</v>
      </c>
      <c r="P55" s="69" t="s">
        <v>203</v>
      </c>
      <c r="Q55" s="69" t="s">
        <v>258</v>
      </c>
      <c r="R55" s="69" t="s">
        <v>186</v>
      </c>
      <c r="S55" s="69" t="s">
        <v>33</v>
      </c>
      <c r="T55" s="69" t="s">
        <v>34</v>
      </c>
      <c r="U55" s="69" t="s">
        <v>33</v>
      </c>
      <c r="V55" s="69" t="s">
        <v>34</v>
      </c>
      <c r="W55" s="69" t="s">
        <v>33</v>
      </c>
      <c r="X55" s="69" t="s">
        <v>34</v>
      </c>
      <c r="Y55" s="56">
        <f t="shared" si="8"/>
        <v>0.703511293690423</v>
      </c>
      <c r="Z55" s="73"/>
    </row>
    <row r="56" s="58" customFormat="1" spans="1:25">
      <c r="A56" s="64">
        <v>50</v>
      </c>
      <c r="B56" s="20" t="s">
        <v>259</v>
      </c>
      <c r="C56" s="65">
        <v>466</v>
      </c>
      <c r="D56" s="65">
        <v>352</v>
      </c>
      <c r="E56" s="67">
        <f t="shared" si="5"/>
        <v>0.755364806866953</v>
      </c>
      <c r="F56" s="65">
        <v>474</v>
      </c>
      <c r="G56" s="65">
        <v>267</v>
      </c>
      <c r="H56" s="67">
        <f t="shared" si="6"/>
        <v>0.563291139240506</v>
      </c>
      <c r="I56" s="65">
        <v>425</v>
      </c>
      <c r="J56" s="65">
        <v>239</v>
      </c>
      <c r="K56" s="67">
        <f t="shared" si="4"/>
        <v>0.562352941176471</v>
      </c>
      <c r="L56" s="65">
        <v>260</v>
      </c>
      <c r="M56" s="65">
        <v>242</v>
      </c>
      <c r="N56" s="33">
        <f t="shared" si="7"/>
        <v>0.930769230769231</v>
      </c>
      <c r="O56" s="69" t="s">
        <v>260</v>
      </c>
      <c r="P56" s="69" t="s">
        <v>261</v>
      </c>
      <c r="Q56" s="69" t="s">
        <v>262</v>
      </c>
      <c r="R56" s="69" t="s">
        <v>263</v>
      </c>
      <c r="S56" s="69" t="s">
        <v>33</v>
      </c>
      <c r="T56" s="69" t="s">
        <v>34</v>
      </c>
      <c r="U56" s="69" t="s">
        <v>33</v>
      </c>
      <c r="V56" s="69" t="s">
        <v>34</v>
      </c>
      <c r="W56" s="69" t="s">
        <v>33</v>
      </c>
      <c r="X56" s="69" t="s">
        <v>34</v>
      </c>
      <c r="Y56" s="56">
        <f t="shared" si="8"/>
        <v>0.70294452951329</v>
      </c>
    </row>
    <row r="57" s="58" customFormat="1" ht="14.25" customHeight="1" spans="1:25">
      <c r="A57" s="64">
        <v>51</v>
      </c>
      <c r="B57" s="20" t="s">
        <v>264</v>
      </c>
      <c r="C57" s="65">
        <v>64</v>
      </c>
      <c r="D57" s="65">
        <v>40</v>
      </c>
      <c r="E57" s="67">
        <f t="shared" si="5"/>
        <v>0.625</v>
      </c>
      <c r="F57" s="65">
        <v>128</v>
      </c>
      <c r="G57" s="65">
        <v>86</v>
      </c>
      <c r="H57" s="67">
        <f t="shared" si="6"/>
        <v>0.671875</v>
      </c>
      <c r="I57" s="65">
        <v>104</v>
      </c>
      <c r="J57" s="65">
        <v>59</v>
      </c>
      <c r="K57" s="67">
        <f t="shared" si="4"/>
        <v>0.567307692307692</v>
      </c>
      <c r="L57" s="65">
        <v>75</v>
      </c>
      <c r="M57" s="65">
        <v>71</v>
      </c>
      <c r="N57" s="33">
        <f t="shared" si="7"/>
        <v>0.946666666666667</v>
      </c>
      <c r="O57" s="69" t="s">
        <v>265</v>
      </c>
      <c r="P57" s="69" t="s">
        <v>266</v>
      </c>
      <c r="Q57" s="69" t="s">
        <v>86</v>
      </c>
      <c r="R57" s="69" t="s">
        <v>267</v>
      </c>
      <c r="S57" s="69" t="s">
        <v>33</v>
      </c>
      <c r="T57" s="69" t="s">
        <v>34</v>
      </c>
      <c r="U57" s="69" t="s">
        <v>33</v>
      </c>
      <c r="V57" s="69" t="s">
        <v>34</v>
      </c>
      <c r="W57" s="69" t="s">
        <v>33</v>
      </c>
      <c r="X57" s="69" t="s">
        <v>34</v>
      </c>
      <c r="Y57" s="56">
        <f t="shared" si="8"/>
        <v>0.70271233974359</v>
      </c>
    </row>
    <row r="58" s="58" customFormat="1" spans="1:25">
      <c r="A58" s="64">
        <v>52</v>
      </c>
      <c r="B58" s="20" t="s">
        <v>268</v>
      </c>
      <c r="C58" s="65">
        <v>222</v>
      </c>
      <c r="D58" s="65">
        <v>157</v>
      </c>
      <c r="E58" s="67">
        <f t="shared" si="5"/>
        <v>0.707207207207207</v>
      </c>
      <c r="F58" s="65">
        <v>231</v>
      </c>
      <c r="G58" s="65">
        <v>151</v>
      </c>
      <c r="H58" s="67">
        <f t="shared" si="6"/>
        <v>0.653679653679654</v>
      </c>
      <c r="I58" s="65">
        <v>163</v>
      </c>
      <c r="J58" s="65">
        <v>104</v>
      </c>
      <c r="K58" s="67">
        <f t="shared" si="4"/>
        <v>0.638036809815951</v>
      </c>
      <c r="L58" s="65">
        <v>130</v>
      </c>
      <c r="M58" s="65">
        <v>105</v>
      </c>
      <c r="N58" s="33">
        <f t="shared" si="7"/>
        <v>0.807692307692308</v>
      </c>
      <c r="O58" s="70" t="s">
        <v>269</v>
      </c>
      <c r="P58" s="70" t="s">
        <v>270</v>
      </c>
      <c r="Q58" s="70" t="s">
        <v>121</v>
      </c>
      <c r="R58" s="70" t="s">
        <v>271</v>
      </c>
      <c r="S58" s="70" t="s">
        <v>33</v>
      </c>
      <c r="T58" s="70" t="s">
        <v>34</v>
      </c>
      <c r="U58" s="70" t="s">
        <v>40</v>
      </c>
      <c r="V58" s="70" t="s">
        <v>61</v>
      </c>
      <c r="W58" s="70" t="s">
        <v>40</v>
      </c>
      <c r="X58" s="70" t="s">
        <v>61</v>
      </c>
      <c r="Y58" s="56">
        <f t="shared" si="8"/>
        <v>0.70165399459878</v>
      </c>
    </row>
    <row r="59" s="58" customFormat="1" spans="1:25">
      <c r="A59" s="64">
        <v>53</v>
      </c>
      <c r="B59" s="20" t="s">
        <v>272</v>
      </c>
      <c r="C59" s="65">
        <v>355</v>
      </c>
      <c r="D59" s="65">
        <v>272</v>
      </c>
      <c r="E59" s="67">
        <f t="shared" si="5"/>
        <v>0.766197183098592</v>
      </c>
      <c r="F59" s="65">
        <v>480</v>
      </c>
      <c r="G59" s="65">
        <v>258</v>
      </c>
      <c r="H59" s="67">
        <f t="shared" si="6"/>
        <v>0.5375</v>
      </c>
      <c r="I59" s="65">
        <v>370</v>
      </c>
      <c r="J59" s="65">
        <v>226</v>
      </c>
      <c r="K59" s="67">
        <f t="shared" si="4"/>
        <v>0.610810810810811</v>
      </c>
      <c r="L59" s="65">
        <v>250</v>
      </c>
      <c r="M59" s="65">
        <v>222</v>
      </c>
      <c r="N59" s="33">
        <f t="shared" si="7"/>
        <v>0.888</v>
      </c>
      <c r="O59" s="69" t="s">
        <v>273</v>
      </c>
      <c r="P59" s="69" t="s">
        <v>261</v>
      </c>
      <c r="Q59" s="69" t="s">
        <v>274</v>
      </c>
      <c r="R59" s="69" t="s">
        <v>141</v>
      </c>
      <c r="S59" s="69" t="s">
        <v>33</v>
      </c>
      <c r="T59" s="69" t="s">
        <v>34</v>
      </c>
      <c r="U59" s="69" t="s">
        <v>33</v>
      </c>
      <c r="V59" s="69" t="s">
        <v>34</v>
      </c>
      <c r="W59" s="69" t="s">
        <v>33</v>
      </c>
      <c r="X59" s="69" t="s">
        <v>34</v>
      </c>
      <c r="Y59" s="56">
        <f t="shared" si="8"/>
        <v>0.700626998477351</v>
      </c>
    </row>
    <row r="60" s="58" customFormat="1" spans="1:25">
      <c r="A60" s="64">
        <v>54</v>
      </c>
      <c r="B60" s="20" t="s">
        <v>275</v>
      </c>
      <c r="C60" s="65">
        <v>323</v>
      </c>
      <c r="D60" s="65">
        <v>237</v>
      </c>
      <c r="E60" s="67">
        <f t="shared" si="5"/>
        <v>0.73374613003096</v>
      </c>
      <c r="F60" s="65">
        <v>348</v>
      </c>
      <c r="G60" s="65">
        <v>215</v>
      </c>
      <c r="H60" s="67">
        <f t="shared" si="6"/>
        <v>0.617816091954023</v>
      </c>
      <c r="I60" s="65">
        <v>306</v>
      </c>
      <c r="J60" s="65">
        <v>149</v>
      </c>
      <c r="K60" s="67">
        <f t="shared" si="4"/>
        <v>0.486928104575163</v>
      </c>
      <c r="L60" s="65">
        <v>173</v>
      </c>
      <c r="M60" s="65">
        <v>165</v>
      </c>
      <c r="N60" s="33">
        <f t="shared" si="7"/>
        <v>0.953757225433526</v>
      </c>
      <c r="O60" s="69" t="s">
        <v>276</v>
      </c>
      <c r="P60" s="69" t="s">
        <v>277</v>
      </c>
      <c r="Q60" s="69" t="s">
        <v>278</v>
      </c>
      <c r="R60" s="69" t="s">
        <v>72</v>
      </c>
      <c r="S60" s="69" t="s">
        <v>279</v>
      </c>
      <c r="T60" s="69" t="s">
        <v>61</v>
      </c>
      <c r="U60" s="69" t="s">
        <v>33</v>
      </c>
      <c r="V60" s="69" t="s">
        <v>34</v>
      </c>
      <c r="W60" s="69" t="s">
        <v>33</v>
      </c>
      <c r="X60" s="69" t="s">
        <v>34</v>
      </c>
      <c r="Y60" s="56">
        <f t="shared" si="8"/>
        <v>0.698061887998418</v>
      </c>
    </row>
    <row r="61" s="58" customFormat="1" spans="1:26">
      <c r="A61" s="64">
        <v>55</v>
      </c>
      <c r="B61" s="20" t="s">
        <v>280</v>
      </c>
      <c r="C61" s="21">
        <v>73</v>
      </c>
      <c r="D61" s="21">
        <v>54</v>
      </c>
      <c r="E61" s="67">
        <f t="shared" si="5"/>
        <v>0.73972602739726</v>
      </c>
      <c r="F61" s="21">
        <v>116</v>
      </c>
      <c r="G61" s="21">
        <v>69</v>
      </c>
      <c r="H61" s="67">
        <f t="shared" si="6"/>
        <v>0.594827586206897</v>
      </c>
      <c r="I61" s="21">
        <v>107</v>
      </c>
      <c r="J61" s="21">
        <v>69</v>
      </c>
      <c r="K61" s="67">
        <f t="shared" si="4"/>
        <v>0.644859813084112</v>
      </c>
      <c r="L61" s="21">
        <v>36</v>
      </c>
      <c r="M61" s="21">
        <v>29</v>
      </c>
      <c r="N61" s="33">
        <f t="shared" si="7"/>
        <v>0.805555555555556</v>
      </c>
      <c r="O61" s="69" t="s">
        <v>281</v>
      </c>
      <c r="P61" s="69" t="s">
        <v>282</v>
      </c>
      <c r="Q61" s="69" t="s">
        <v>283</v>
      </c>
      <c r="R61" s="69" t="s">
        <v>284</v>
      </c>
      <c r="S61" s="69" t="s">
        <v>285</v>
      </c>
      <c r="T61" s="69" t="s">
        <v>109</v>
      </c>
      <c r="U61" s="69" t="s">
        <v>40</v>
      </c>
      <c r="V61" s="69" t="s">
        <v>34</v>
      </c>
      <c r="W61" s="69" t="s">
        <v>40</v>
      </c>
      <c r="X61" s="69" t="s">
        <v>34</v>
      </c>
      <c r="Y61" s="56">
        <f t="shared" si="8"/>
        <v>0.696242245560956</v>
      </c>
      <c r="Z61" s="73"/>
    </row>
    <row r="62" s="58" customFormat="1" spans="1:26">
      <c r="A62" s="64">
        <v>56</v>
      </c>
      <c r="B62" s="20" t="s">
        <v>286</v>
      </c>
      <c r="C62" s="65">
        <v>25</v>
      </c>
      <c r="D62" s="65">
        <v>18</v>
      </c>
      <c r="E62" s="67">
        <f t="shared" si="5"/>
        <v>0.72</v>
      </c>
      <c r="F62" s="65">
        <v>54</v>
      </c>
      <c r="G62" s="65">
        <v>32</v>
      </c>
      <c r="H62" s="67">
        <f t="shared" si="6"/>
        <v>0.592592592592593</v>
      </c>
      <c r="I62" s="65">
        <v>84</v>
      </c>
      <c r="J62" s="65">
        <v>50</v>
      </c>
      <c r="K62" s="67">
        <f t="shared" si="4"/>
        <v>0.595238095238095</v>
      </c>
      <c r="L62" s="65">
        <v>64</v>
      </c>
      <c r="M62" s="65">
        <v>55</v>
      </c>
      <c r="N62" s="33">
        <f t="shared" si="7"/>
        <v>0.859375</v>
      </c>
      <c r="O62" s="69" t="s">
        <v>287</v>
      </c>
      <c r="P62" s="69" t="s">
        <v>288</v>
      </c>
      <c r="Q62" s="69" t="s">
        <v>289</v>
      </c>
      <c r="R62" s="69" t="s">
        <v>290</v>
      </c>
      <c r="S62" s="69" t="s">
        <v>33</v>
      </c>
      <c r="T62" s="69" t="s">
        <v>34</v>
      </c>
      <c r="U62" s="69" t="s">
        <v>33</v>
      </c>
      <c r="V62" s="69" t="s">
        <v>34</v>
      </c>
      <c r="W62" s="69" t="s">
        <v>33</v>
      </c>
      <c r="X62" s="69" t="s">
        <v>34</v>
      </c>
      <c r="Y62" s="56">
        <f t="shared" si="8"/>
        <v>0.691801421957672</v>
      </c>
      <c r="Z62" s="5"/>
    </row>
    <row r="63" s="58" customFormat="1" spans="1:25">
      <c r="A63" s="64">
        <v>57</v>
      </c>
      <c r="B63" s="20" t="s">
        <v>291</v>
      </c>
      <c r="C63" s="65">
        <v>328</v>
      </c>
      <c r="D63" s="65">
        <v>237</v>
      </c>
      <c r="E63" s="67">
        <f t="shared" si="5"/>
        <v>0.722560975609756</v>
      </c>
      <c r="F63" s="65">
        <v>370</v>
      </c>
      <c r="G63" s="65">
        <v>216</v>
      </c>
      <c r="H63" s="67">
        <f t="shared" si="6"/>
        <v>0.583783783783784</v>
      </c>
      <c r="I63" s="65">
        <v>246</v>
      </c>
      <c r="J63" s="65">
        <v>157</v>
      </c>
      <c r="K63" s="67">
        <f t="shared" si="4"/>
        <v>0.638211382113821</v>
      </c>
      <c r="L63" s="65">
        <v>184</v>
      </c>
      <c r="M63" s="65">
        <v>149</v>
      </c>
      <c r="N63" s="33">
        <f t="shared" si="7"/>
        <v>0.809782608695652</v>
      </c>
      <c r="O63" s="69" t="s">
        <v>292</v>
      </c>
      <c r="P63" s="69" t="s">
        <v>293</v>
      </c>
      <c r="Q63" s="69" t="s">
        <v>97</v>
      </c>
      <c r="R63" s="69" t="s">
        <v>294</v>
      </c>
      <c r="S63" s="69" t="s">
        <v>33</v>
      </c>
      <c r="T63" s="69" t="s">
        <v>34</v>
      </c>
      <c r="U63" s="69" t="s">
        <v>33</v>
      </c>
      <c r="V63" s="69" t="s">
        <v>34</v>
      </c>
      <c r="W63" s="69" t="s">
        <v>33</v>
      </c>
      <c r="X63" s="69" t="s">
        <v>34</v>
      </c>
      <c r="Y63" s="56">
        <f t="shared" si="8"/>
        <v>0.688584687550753</v>
      </c>
    </row>
    <row r="64" s="58" customFormat="1" spans="1:26">
      <c r="A64" s="64">
        <v>58</v>
      </c>
      <c r="B64" s="20" t="s">
        <v>295</v>
      </c>
      <c r="C64" s="65">
        <v>38</v>
      </c>
      <c r="D64" s="65">
        <v>27</v>
      </c>
      <c r="E64" s="67">
        <f t="shared" si="5"/>
        <v>0.710526315789474</v>
      </c>
      <c r="F64" s="65">
        <v>86</v>
      </c>
      <c r="G64" s="65">
        <v>55</v>
      </c>
      <c r="H64" s="67">
        <f t="shared" si="6"/>
        <v>0.63953488372093</v>
      </c>
      <c r="I64" s="65">
        <v>89</v>
      </c>
      <c r="J64" s="65">
        <v>45</v>
      </c>
      <c r="K64" s="67">
        <f t="shared" si="4"/>
        <v>0.50561797752809</v>
      </c>
      <c r="L64" s="65">
        <v>63</v>
      </c>
      <c r="M64" s="65">
        <v>55</v>
      </c>
      <c r="N64" s="33">
        <f t="shared" si="7"/>
        <v>0.873015873015873</v>
      </c>
      <c r="O64" s="69" t="s">
        <v>296</v>
      </c>
      <c r="P64" s="69" t="s">
        <v>64</v>
      </c>
      <c r="Q64" s="69" t="s">
        <v>297</v>
      </c>
      <c r="R64" s="69" t="s">
        <v>145</v>
      </c>
      <c r="S64" s="69" t="s">
        <v>33</v>
      </c>
      <c r="T64" s="69" t="s">
        <v>34</v>
      </c>
      <c r="U64" s="69" t="s">
        <v>33</v>
      </c>
      <c r="V64" s="69" t="s">
        <v>34</v>
      </c>
      <c r="W64" s="69" t="s">
        <v>33</v>
      </c>
      <c r="X64" s="69" t="s">
        <v>34</v>
      </c>
      <c r="Y64" s="56">
        <f t="shared" si="8"/>
        <v>0.682173762513592</v>
      </c>
      <c r="Z64" s="5"/>
    </row>
    <row r="65" s="58" customFormat="1" spans="1:25">
      <c r="A65" s="64">
        <v>59</v>
      </c>
      <c r="B65" s="20" t="s">
        <v>298</v>
      </c>
      <c r="C65" s="65">
        <v>117</v>
      </c>
      <c r="D65" s="65">
        <v>81</v>
      </c>
      <c r="E65" s="67">
        <f t="shared" si="5"/>
        <v>0.692307692307692</v>
      </c>
      <c r="F65" s="65">
        <v>108</v>
      </c>
      <c r="G65" s="65">
        <v>66</v>
      </c>
      <c r="H65" s="67">
        <f t="shared" si="6"/>
        <v>0.611111111111111</v>
      </c>
      <c r="I65" s="65">
        <v>125</v>
      </c>
      <c r="J65" s="65">
        <v>75</v>
      </c>
      <c r="K65" s="67">
        <f t="shared" si="4"/>
        <v>0.6</v>
      </c>
      <c r="L65" s="65">
        <v>84</v>
      </c>
      <c r="M65" s="65">
        <v>61</v>
      </c>
      <c r="N65" s="33">
        <f t="shared" si="7"/>
        <v>0.726190476190476</v>
      </c>
      <c r="O65" s="69" t="s">
        <v>299</v>
      </c>
      <c r="P65" s="69" t="s">
        <v>149</v>
      </c>
      <c r="Q65" s="69" t="s">
        <v>230</v>
      </c>
      <c r="R65" s="69" t="s">
        <v>300</v>
      </c>
      <c r="S65" s="69" t="s">
        <v>33</v>
      </c>
      <c r="T65" s="69" t="s">
        <v>34</v>
      </c>
      <c r="U65" s="69" t="s">
        <v>33</v>
      </c>
      <c r="V65" s="69" t="s">
        <v>34</v>
      </c>
      <c r="W65" s="69" t="s">
        <v>33</v>
      </c>
      <c r="X65" s="69" t="s">
        <v>34</v>
      </c>
      <c r="Y65" s="56">
        <f t="shared" si="8"/>
        <v>0.65740231990232</v>
      </c>
    </row>
    <row r="66" s="60" customFormat="1" spans="1:26">
      <c r="A66" s="64">
        <v>60</v>
      </c>
      <c r="B66" s="20" t="s">
        <v>301</v>
      </c>
      <c r="C66" s="65">
        <v>36</v>
      </c>
      <c r="D66" s="65">
        <v>23</v>
      </c>
      <c r="E66" s="67">
        <f t="shared" si="5"/>
        <v>0.638888888888889</v>
      </c>
      <c r="F66" s="65">
        <v>144</v>
      </c>
      <c r="G66" s="65">
        <v>80</v>
      </c>
      <c r="H66" s="67">
        <f t="shared" si="6"/>
        <v>0.555555555555556</v>
      </c>
      <c r="I66" s="65">
        <v>177</v>
      </c>
      <c r="J66" s="65">
        <v>85</v>
      </c>
      <c r="K66" s="67">
        <f t="shared" si="4"/>
        <v>0.480225988700565</v>
      </c>
      <c r="L66" s="65">
        <v>101</v>
      </c>
      <c r="M66" s="65">
        <v>84</v>
      </c>
      <c r="N66" s="33">
        <f t="shared" si="7"/>
        <v>0.831683168316832</v>
      </c>
      <c r="O66" s="69" t="s">
        <v>302</v>
      </c>
      <c r="P66" s="69" t="s">
        <v>113</v>
      </c>
      <c r="Q66" s="69" t="s">
        <v>303</v>
      </c>
      <c r="R66" s="69" t="s">
        <v>304</v>
      </c>
      <c r="S66" s="69" t="s">
        <v>33</v>
      </c>
      <c r="T66" s="69" t="s">
        <v>34</v>
      </c>
      <c r="U66" s="69" t="s">
        <v>33</v>
      </c>
      <c r="V66" s="69" t="s">
        <v>34</v>
      </c>
      <c r="W66" s="69" t="s">
        <v>33</v>
      </c>
      <c r="X66" s="69" t="s">
        <v>34</v>
      </c>
      <c r="Y66" s="56">
        <f t="shared" si="8"/>
        <v>0.62658840036546</v>
      </c>
      <c r="Z66" s="5"/>
    </row>
    <row r="67" s="58" customFormat="1" spans="1:25">
      <c r="A67" s="64">
        <v>61</v>
      </c>
      <c r="B67" s="20" t="s">
        <v>305</v>
      </c>
      <c r="C67" s="65">
        <v>44</v>
      </c>
      <c r="D67" s="65">
        <v>27</v>
      </c>
      <c r="E67" s="67">
        <f t="shared" si="5"/>
        <v>0.613636363636364</v>
      </c>
      <c r="F67" s="65">
        <v>132</v>
      </c>
      <c r="G67" s="65">
        <v>56</v>
      </c>
      <c r="H67" s="67">
        <f t="shared" si="6"/>
        <v>0.424242424242424</v>
      </c>
      <c r="I67" s="65">
        <v>83</v>
      </c>
      <c r="J67" s="65">
        <v>52</v>
      </c>
      <c r="K67" s="67">
        <f t="shared" si="4"/>
        <v>0.626506024096386</v>
      </c>
      <c r="L67" s="65">
        <v>54</v>
      </c>
      <c r="M67" s="65">
        <v>42</v>
      </c>
      <c r="N67" s="33">
        <f t="shared" si="7"/>
        <v>0.777777777777778</v>
      </c>
      <c r="O67" s="69" t="s">
        <v>306</v>
      </c>
      <c r="P67" s="69" t="s">
        <v>226</v>
      </c>
      <c r="Q67" s="69" t="s">
        <v>307</v>
      </c>
      <c r="R67" s="69" t="s">
        <v>308</v>
      </c>
      <c r="S67" s="69" t="s">
        <v>210</v>
      </c>
      <c r="T67" s="69" t="s">
        <v>309</v>
      </c>
      <c r="U67" s="69" t="s">
        <v>33</v>
      </c>
      <c r="V67" s="69" t="s">
        <v>34</v>
      </c>
      <c r="W67" s="69" t="s">
        <v>33</v>
      </c>
      <c r="X67" s="69" t="s">
        <v>34</v>
      </c>
      <c r="Y67" s="56">
        <f t="shared" si="8"/>
        <v>0.610540647438238</v>
      </c>
    </row>
    <row r="68" spans="1:25">
      <c r="A68" s="74" t="s">
        <v>310</v>
      </c>
      <c r="B68" s="20" t="s">
        <v>311</v>
      </c>
      <c r="C68" s="79" t="s">
        <v>312</v>
      </c>
      <c r="D68" s="79" t="s">
        <v>312</v>
      </c>
      <c r="E68" s="79" t="s">
        <v>312</v>
      </c>
      <c r="F68" s="65">
        <v>1</v>
      </c>
      <c r="G68" s="65">
        <v>1</v>
      </c>
      <c r="H68" s="67">
        <f t="shared" si="6"/>
        <v>1</v>
      </c>
      <c r="I68" s="65">
        <v>2</v>
      </c>
      <c r="J68" s="65">
        <v>2</v>
      </c>
      <c r="K68" s="67">
        <f t="shared" si="4"/>
        <v>1</v>
      </c>
      <c r="L68" s="65">
        <v>1</v>
      </c>
      <c r="M68" s="65">
        <v>1</v>
      </c>
      <c r="N68" s="33">
        <f t="shared" si="7"/>
        <v>1</v>
      </c>
      <c r="O68" s="70" t="s">
        <v>313</v>
      </c>
      <c r="P68" s="70" t="s">
        <v>40</v>
      </c>
      <c r="Q68" s="70" t="s">
        <v>314</v>
      </c>
      <c r="R68" s="70" t="s">
        <v>315</v>
      </c>
      <c r="S68" s="70" t="s">
        <v>33</v>
      </c>
      <c r="T68" s="70" t="s">
        <v>34</v>
      </c>
      <c r="U68" s="70" t="s">
        <v>33</v>
      </c>
      <c r="V68" s="70" t="s">
        <v>34</v>
      </c>
      <c r="W68" s="70" t="s">
        <v>33</v>
      </c>
      <c r="X68" s="70" t="s">
        <v>34</v>
      </c>
      <c r="Y68" s="56">
        <f t="shared" si="8"/>
        <v>0.75</v>
      </c>
    </row>
    <row r="69" spans="1:25">
      <c r="A69" s="74" t="s">
        <v>310</v>
      </c>
      <c r="B69" s="20" t="s">
        <v>316</v>
      </c>
      <c r="C69" s="21">
        <v>1</v>
      </c>
      <c r="D69" s="21">
        <v>1</v>
      </c>
      <c r="E69" s="67">
        <f>SUM(D69/C69)</f>
        <v>1</v>
      </c>
      <c r="F69" s="21">
        <v>3</v>
      </c>
      <c r="G69" s="21">
        <v>2</v>
      </c>
      <c r="H69" s="67">
        <f t="shared" si="6"/>
        <v>0.666666666666667</v>
      </c>
      <c r="I69" s="21">
        <v>1</v>
      </c>
      <c r="J69" s="21">
        <v>1</v>
      </c>
      <c r="K69" s="67">
        <f t="shared" si="4"/>
        <v>1</v>
      </c>
      <c r="L69" s="79" t="s">
        <v>312</v>
      </c>
      <c r="M69" s="79" t="s">
        <v>312</v>
      </c>
      <c r="N69" s="79" t="s">
        <v>312</v>
      </c>
      <c r="O69" s="70" t="s">
        <v>317</v>
      </c>
      <c r="P69" s="70" t="s">
        <v>279</v>
      </c>
      <c r="Q69" s="70" t="s">
        <v>318</v>
      </c>
      <c r="R69" s="70" t="s">
        <v>319</v>
      </c>
      <c r="S69" s="70" t="s">
        <v>33</v>
      </c>
      <c r="T69" s="70" t="s">
        <v>34</v>
      </c>
      <c r="U69" s="70" t="s">
        <v>33</v>
      </c>
      <c r="V69" s="70" t="s">
        <v>34</v>
      </c>
      <c r="W69" s="70" t="s">
        <v>33</v>
      </c>
      <c r="X69" s="70" t="s">
        <v>34</v>
      </c>
      <c r="Y69" s="56">
        <f t="shared" si="8"/>
        <v>0.666666666666667</v>
      </c>
    </row>
    <row r="70" spans="1:26">
      <c r="A70" s="74" t="s">
        <v>310</v>
      </c>
      <c r="B70" s="20" t="s">
        <v>320</v>
      </c>
      <c r="C70" s="65">
        <v>6</v>
      </c>
      <c r="D70" s="65">
        <v>4</v>
      </c>
      <c r="E70" s="67">
        <f>SUM(D70/C70)</f>
        <v>0.666666666666667</v>
      </c>
      <c r="F70" s="65">
        <v>18</v>
      </c>
      <c r="G70" s="65">
        <v>9</v>
      </c>
      <c r="H70" s="67">
        <f t="shared" si="6"/>
        <v>0.5</v>
      </c>
      <c r="I70" s="65">
        <v>11</v>
      </c>
      <c r="J70" s="65">
        <v>7</v>
      </c>
      <c r="K70" s="67">
        <f t="shared" si="4"/>
        <v>0.636363636363636</v>
      </c>
      <c r="L70" s="65">
        <v>8</v>
      </c>
      <c r="M70" s="65">
        <v>6</v>
      </c>
      <c r="N70" s="33">
        <f>SUM(M70/L70)</f>
        <v>0.75</v>
      </c>
      <c r="O70" s="70" t="s">
        <v>321</v>
      </c>
      <c r="P70" s="70" t="s">
        <v>322</v>
      </c>
      <c r="Q70" s="70" t="s">
        <v>198</v>
      </c>
      <c r="R70" s="70" t="s">
        <v>323</v>
      </c>
      <c r="S70" s="70" t="s">
        <v>33</v>
      </c>
      <c r="T70" s="70" t="s">
        <v>34</v>
      </c>
      <c r="U70" s="70" t="s">
        <v>40</v>
      </c>
      <c r="V70" s="70" t="s">
        <v>256</v>
      </c>
      <c r="W70" s="70" t="s">
        <v>33</v>
      </c>
      <c r="X70" s="70" t="s">
        <v>34</v>
      </c>
      <c r="Y70" s="56">
        <f t="shared" si="8"/>
        <v>0.638257575757576</v>
      </c>
      <c r="Z70" s="5"/>
    </row>
    <row r="71" s="58" customFormat="1" spans="1:25">
      <c r="A71" s="74" t="s">
        <v>310</v>
      </c>
      <c r="B71" s="20" t="s">
        <v>324</v>
      </c>
      <c r="C71" s="79" t="s">
        <v>312</v>
      </c>
      <c r="D71" s="79" t="s">
        <v>312</v>
      </c>
      <c r="E71" s="79" t="s">
        <v>312</v>
      </c>
      <c r="F71" s="65">
        <v>4</v>
      </c>
      <c r="G71" s="65">
        <v>3</v>
      </c>
      <c r="H71" s="67">
        <f t="shared" ref="H71:H73" si="9">SUM(G71/F71)</f>
        <v>0.75</v>
      </c>
      <c r="I71" s="65">
        <v>14</v>
      </c>
      <c r="J71" s="65">
        <v>7</v>
      </c>
      <c r="K71" s="67">
        <f t="shared" si="4"/>
        <v>0.5</v>
      </c>
      <c r="L71" s="65">
        <v>8</v>
      </c>
      <c r="M71" s="65">
        <v>8</v>
      </c>
      <c r="N71" s="33">
        <f>SUM(M71/L71)</f>
        <v>1</v>
      </c>
      <c r="O71" s="70" t="s">
        <v>325</v>
      </c>
      <c r="P71" s="70" t="s">
        <v>326</v>
      </c>
      <c r="Q71" s="70" t="s">
        <v>314</v>
      </c>
      <c r="R71" s="70" t="s">
        <v>327</v>
      </c>
      <c r="S71" s="70" t="s">
        <v>33</v>
      </c>
      <c r="T71" s="70" t="s">
        <v>34</v>
      </c>
      <c r="U71" s="70" t="s">
        <v>33</v>
      </c>
      <c r="V71" s="70" t="s">
        <v>34</v>
      </c>
      <c r="W71" s="70" t="s">
        <v>33</v>
      </c>
      <c r="X71" s="70" t="s">
        <v>34</v>
      </c>
      <c r="Y71" s="56">
        <f t="shared" ref="Y71:Y76" si="10">SUM(E71,H71,K71,N71)/4</f>
        <v>0.5625</v>
      </c>
    </row>
    <row r="72" spans="1:25">
      <c r="A72" s="74" t="s">
        <v>310</v>
      </c>
      <c r="B72" s="20" t="s">
        <v>328</v>
      </c>
      <c r="C72" s="65">
        <v>3</v>
      </c>
      <c r="D72" s="65">
        <v>1</v>
      </c>
      <c r="E72" s="67">
        <f>SUM(D72/C72)</f>
        <v>0.333333333333333</v>
      </c>
      <c r="F72" s="65">
        <v>4</v>
      </c>
      <c r="G72" s="65">
        <v>2</v>
      </c>
      <c r="H72" s="67">
        <f t="shared" si="9"/>
        <v>0.5</v>
      </c>
      <c r="I72" s="65">
        <v>5</v>
      </c>
      <c r="J72" s="65">
        <v>2</v>
      </c>
      <c r="K72" s="67">
        <f t="shared" ref="K72:K73" si="11">SUM(J72/I72)</f>
        <v>0.4</v>
      </c>
      <c r="L72" s="65">
        <v>2</v>
      </c>
      <c r="M72" s="65">
        <v>2</v>
      </c>
      <c r="N72" s="33">
        <f>SUM(M72/L72)</f>
        <v>1</v>
      </c>
      <c r="O72" s="70" t="s">
        <v>329</v>
      </c>
      <c r="P72" s="70" t="s">
        <v>330</v>
      </c>
      <c r="Q72" s="70" t="s">
        <v>86</v>
      </c>
      <c r="R72" s="70" t="s">
        <v>331</v>
      </c>
      <c r="S72" s="70" t="s">
        <v>33</v>
      </c>
      <c r="T72" s="70" t="s">
        <v>34</v>
      </c>
      <c r="U72" s="70" t="s">
        <v>33</v>
      </c>
      <c r="V72" s="70" t="s">
        <v>34</v>
      </c>
      <c r="W72" s="70" t="s">
        <v>33</v>
      </c>
      <c r="X72" s="70" t="s">
        <v>34</v>
      </c>
      <c r="Y72" s="56">
        <f t="shared" si="10"/>
        <v>0.558333333333333</v>
      </c>
    </row>
    <row r="73" s="58" customFormat="1" ht="14.25" customHeight="1" spans="1:25">
      <c r="A73" s="74" t="s">
        <v>310</v>
      </c>
      <c r="B73" s="20" t="s">
        <v>332</v>
      </c>
      <c r="C73" s="65">
        <v>5</v>
      </c>
      <c r="D73" s="65">
        <v>3</v>
      </c>
      <c r="E73" s="67">
        <f>SUM(D73/C73)</f>
        <v>0.6</v>
      </c>
      <c r="F73" s="65">
        <v>14</v>
      </c>
      <c r="G73" s="65">
        <v>3</v>
      </c>
      <c r="H73" s="67">
        <f t="shared" si="9"/>
        <v>0.214285714285714</v>
      </c>
      <c r="I73" s="65">
        <v>17</v>
      </c>
      <c r="J73" s="65">
        <v>10</v>
      </c>
      <c r="K73" s="67">
        <f t="shared" si="11"/>
        <v>0.588235294117647</v>
      </c>
      <c r="L73" s="65">
        <v>11</v>
      </c>
      <c r="M73" s="65">
        <v>9</v>
      </c>
      <c r="N73" s="33">
        <f>SUM(M73/L73)</f>
        <v>0.818181818181818</v>
      </c>
      <c r="O73" s="70" t="s">
        <v>333</v>
      </c>
      <c r="P73" s="70" t="s">
        <v>334</v>
      </c>
      <c r="Q73" s="70" t="s">
        <v>189</v>
      </c>
      <c r="R73" s="70" t="s">
        <v>335</v>
      </c>
      <c r="S73" s="70" t="s">
        <v>33</v>
      </c>
      <c r="T73" s="70" t="s">
        <v>34</v>
      </c>
      <c r="U73" s="70" t="s">
        <v>33</v>
      </c>
      <c r="V73" s="70" t="s">
        <v>34</v>
      </c>
      <c r="W73" s="70" t="s">
        <v>33</v>
      </c>
      <c r="X73" s="70" t="s">
        <v>34</v>
      </c>
      <c r="Y73" s="56">
        <f t="shared" si="10"/>
        <v>0.555175706646295</v>
      </c>
    </row>
    <row r="74" s="58" customFormat="1" spans="1:25">
      <c r="A74" s="74" t="s">
        <v>310</v>
      </c>
      <c r="B74" s="20" t="s">
        <v>336</v>
      </c>
      <c r="C74" s="65">
        <v>2</v>
      </c>
      <c r="D74" s="65">
        <v>0</v>
      </c>
      <c r="E74" s="67">
        <f>SUM(D74/C74)</f>
        <v>0</v>
      </c>
      <c r="F74" s="79" t="s">
        <v>312</v>
      </c>
      <c r="G74" s="79" t="s">
        <v>312</v>
      </c>
      <c r="H74" s="79" t="s">
        <v>312</v>
      </c>
      <c r="I74" s="79" t="s">
        <v>312</v>
      </c>
      <c r="J74" s="79" t="s">
        <v>312</v>
      </c>
      <c r="K74" s="79" t="s">
        <v>312</v>
      </c>
      <c r="L74" s="79" t="s">
        <v>312</v>
      </c>
      <c r="M74" s="79" t="s">
        <v>312</v>
      </c>
      <c r="N74" s="79" t="s">
        <v>312</v>
      </c>
      <c r="O74" s="79" t="s">
        <v>312</v>
      </c>
      <c r="P74" s="79" t="s">
        <v>312</v>
      </c>
      <c r="Q74" s="79" t="s">
        <v>312</v>
      </c>
      <c r="R74" s="79" t="s">
        <v>312</v>
      </c>
      <c r="S74" s="79" t="s">
        <v>312</v>
      </c>
      <c r="T74" s="79" t="s">
        <v>312</v>
      </c>
      <c r="U74" s="79" t="s">
        <v>312</v>
      </c>
      <c r="V74" s="79" t="s">
        <v>312</v>
      </c>
      <c r="W74" s="79" t="s">
        <v>312</v>
      </c>
      <c r="X74" s="79" t="s">
        <v>312</v>
      </c>
      <c r="Y74" s="56">
        <f t="shared" si="10"/>
        <v>0</v>
      </c>
    </row>
    <row r="75" s="58" customFormat="1" spans="1:26">
      <c r="A75" s="74" t="s">
        <v>310</v>
      </c>
      <c r="B75" s="20" t="s">
        <v>337</v>
      </c>
      <c r="C75" s="79" t="s">
        <v>312</v>
      </c>
      <c r="D75" s="79" t="s">
        <v>312</v>
      </c>
      <c r="E75" s="79" t="s">
        <v>312</v>
      </c>
      <c r="F75" s="79" t="s">
        <v>312</v>
      </c>
      <c r="G75" s="79" t="s">
        <v>312</v>
      </c>
      <c r="H75" s="79" t="s">
        <v>312</v>
      </c>
      <c r="I75" s="79" t="s">
        <v>312</v>
      </c>
      <c r="J75" s="79" t="s">
        <v>312</v>
      </c>
      <c r="K75" s="79" t="s">
        <v>312</v>
      </c>
      <c r="L75" s="79" t="s">
        <v>312</v>
      </c>
      <c r="M75" s="79" t="s">
        <v>312</v>
      </c>
      <c r="N75" s="79" t="s">
        <v>312</v>
      </c>
      <c r="O75" s="70" t="s">
        <v>338</v>
      </c>
      <c r="P75" s="70" t="s">
        <v>40</v>
      </c>
      <c r="Q75" s="70" t="s">
        <v>33</v>
      </c>
      <c r="R75" s="70" t="s">
        <v>34</v>
      </c>
      <c r="S75" s="70" t="s">
        <v>33</v>
      </c>
      <c r="T75" s="70" t="s">
        <v>34</v>
      </c>
      <c r="U75" s="70" t="s">
        <v>33</v>
      </c>
      <c r="V75" s="70" t="s">
        <v>34</v>
      </c>
      <c r="W75" s="70" t="s">
        <v>33</v>
      </c>
      <c r="X75" s="70" t="s">
        <v>34</v>
      </c>
      <c r="Y75" s="56">
        <f t="shared" si="10"/>
        <v>0</v>
      </c>
      <c r="Z75" s="5"/>
    </row>
    <row r="76" s="58" customFormat="1" spans="1:25">
      <c r="A76" s="74" t="s">
        <v>310</v>
      </c>
      <c r="B76" s="20" t="s">
        <v>339</v>
      </c>
      <c r="C76" s="79" t="s">
        <v>312</v>
      </c>
      <c r="D76" s="79" t="s">
        <v>312</v>
      </c>
      <c r="E76" s="79" t="s">
        <v>312</v>
      </c>
      <c r="F76" s="79" t="s">
        <v>312</v>
      </c>
      <c r="G76" s="79" t="s">
        <v>312</v>
      </c>
      <c r="H76" s="79" t="s">
        <v>312</v>
      </c>
      <c r="I76" s="79" t="s">
        <v>312</v>
      </c>
      <c r="J76" s="79" t="s">
        <v>312</v>
      </c>
      <c r="K76" s="79" t="s">
        <v>312</v>
      </c>
      <c r="L76" s="79" t="s">
        <v>312</v>
      </c>
      <c r="M76" s="79" t="s">
        <v>312</v>
      </c>
      <c r="N76" s="79" t="s">
        <v>312</v>
      </c>
      <c r="O76" s="79" t="s">
        <v>312</v>
      </c>
      <c r="P76" s="79" t="s">
        <v>312</v>
      </c>
      <c r="Q76" s="79" t="s">
        <v>312</v>
      </c>
      <c r="R76" s="79" t="s">
        <v>312</v>
      </c>
      <c r="S76" s="79" t="s">
        <v>312</v>
      </c>
      <c r="T76" s="79" t="s">
        <v>312</v>
      </c>
      <c r="U76" s="79" t="s">
        <v>312</v>
      </c>
      <c r="V76" s="79" t="s">
        <v>312</v>
      </c>
      <c r="W76" s="79" t="s">
        <v>312</v>
      </c>
      <c r="X76" s="79" t="s">
        <v>312</v>
      </c>
      <c r="Y76" s="56">
        <f t="shared" si="10"/>
        <v>0</v>
      </c>
    </row>
    <row r="77" s="59" customFormat="1" spans="1:25">
      <c r="A77" s="27" t="s">
        <v>340</v>
      </c>
      <c r="B77" s="27"/>
      <c r="C77" s="64">
        <f>SUM(C7:C76)</f>
        <v>14298</v>
      </c>
      <c r="D77" s="64">
        <f>SUM(D7:D76)</f>
        <v>10865</v>
      </c>
      <c r="E77" s="33">
        <f>SUM(E7:E74)/66</f>
        <v>0.739530887123199</v>
      </c>
      <c r="F77" s="64">
        <f>SUM(F7:F76)</f>
        <v>15809</v>
      </c>
      <c r="G77" s="64">
        <f>SUM(G7:G76)</f>
        <v>10648</v>
      </c>
      <c r="H77" s="67">
        <f>SUM(H7:H73)/67</f>
        <v>0.67514343023477</v>
      </c>
      <c r="I77" s="64">
        <f>SUM(I7:I73)</f>
        <v>12204</v>
      </c>
      <c r="J77" s="64">
        <f>SUM(J7:J73)</f>
        <v>7878</v>
      </c>
      <c r="K77" s="33">
        <f>SUM(K7:K73)/67</f>
        <v>0.650236741118998</v>
      </c>
      <c r="L77" s="64">
        <f>SUM(L7:L73)</f>
        <v>9019</v>
      </c>
      <c r="M77" s="64">
        <f>SUM(M7:M73)</f>
        <v>7870</v>
      </c>
      <c r="N77" s="33">
        <f>SUM(N7:N73)/66</f>
        <v>0.87917456744546</v>
      </c>
      <c r="O77" s="74"/>
      <c r="P77" s="74"/>
      <c r="Q77" s="77"/>
      <c r="R77" s="46"/>
      <c r="S77" s="46"/>
      <c r="T77" s="46"/>
      <c r="U77" s="77"/>
      <c r="V77" s="51"/>
      <c r="W77" s="51"/>
      <c r="X77" s="51"/>
      <c r="Y77" s="56">
        <f>SUM(Y7:Y67)/61</f>
        <v>0.74062007521565</v>
      </c>
    </row>
    <row r="78" s="59" customFormat="1" spans="1:25">
      <c r="A78" s="28"/>
      <c r="B78" s="28"/>
      <c r="C78" s="75"/>
      <c r="D78" s="75"/>
      <c r="E78" s="35"/>
      <c r="F78" s="75"/>
      <c r="G78" s="75"/>
      <c r="H78" s="35"/>
      <c r="I78" s="75"/>
      <c r="J78" s="75"/>
      <c r="K78" s="35"/>
      <c r="L78" s="75"/>
      <c r="M78" s="75"/>
      <c r="N78" s="35"/>
      <c r="O78" s="76"/>
      <c r="P78" s="76"/>
      <c r="Q78" s="78"/>
      <c r="R78" s="48"/>
      <c r="S78" s="48"/>
      <c r="T78" s="48"/>
      <c r="U78" s="78"/>
      <c r="V78" s="52"/>
      <c r="W78" s="52"/>
      <c r="X78" s="52"/>
      <c r="Y78" s="57"/>
    </row>
    <row r="79" s="58" customFormat="1" spans="1:25">
      <c r="A79" s="62"/>
      <c r="B79" s="62"/>
      <c r="C79" s="62"/>
      <c r="D79" s="63"/>
      <c r="E79" s="5"/>
      <c r="F79" s="62"/>
      <c r="G79" s="63"/>
      <c r="H79" s="5"/>
      <c r="I79" s="62"/>
      <c r="J79" s="62"/>
      <c r="K79" s="5"/>
      <c r="L79" s="62"/>
      <c r="M79" s="62"/>
      <c r="N79" s="5"/>
      <c r="O79" s="62"/>
      <c r="P79" s="62"/>
      <c r="Q79" s="62"/>
      <c r="R79" s="5"/>
      <c r="S79" s="5"/>
      <c r="T79" s="5"/>
      <c r="U79" s="62"/>
      <c r="V79" s="6"/>
      <c r="W79" s="6"/>
      <c r="X79" s="6"/>
      <c r="Y79" s="6"/>
    </row>
  </sheetData>
  <sortState ref="A68:Y76">
    <sortCondition ref="Y68:Y76" descending="1"/>
  </sortState>
  <mergeCells count="23">
    <mergeCell ref="A1:Y1"/>
    <mergeCell ref="A2:Y2"/>
    <mergeCell ref="A3:Y3"/>
    <mergeCell ref="C4:E4"/>
    <mergeCell ref="F4:H4"/>
    <mergeCell ref="I4:N4"/>
    <mergeCell ref="O4:X4"/>
    <mergeCell ref="I5:K5"/>
    <mergeCell ref="L5:N5"/>
    <mergeCell ref="Q5:T5"/>
    <mergeCell ref="U5:X5"/>
    <mergeCell ref="A77:B77"/>
    <mergeCell ref="A4:A6"/>
    <mergeCell ref="B4:B6"/>
    <mergeCell ref="C5:C6"/>
    <mergeCell ref="D5:D6"/>
    <mergeCell ref="E5:E6"/>
    <mergeCell ref="F5:F6"/>
    <mergeCell ref="G5:G6"/>
    <mergeCell ref="H5:H6"/>
    <mergeCell ref="O5:O6"/>
    <mergeCell ref="P5:P6"/>
    <mergeCell ref="Y4:Y6"/>
  </mergeCells>
  <conditionalFormatting sqref="B7:B76">
    <cfRule type="duplicateValues" dxfId="0" priority="1"/>
  </conditionalFormatting>
  <pageMargins left="0.699912516150888" right="0.699912516150888" top="0.74990626395218" bottom="0.74990626395218" header="0.299962510274151" footer="0.2999625102741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34"/>
  <sheetViews>
    <sheetView tabSelected="1" workbookViewId="0">
      <selection activeCell="A2" sqref="A2:Y2"/>
    </sheetView>
  </sheetViews>
  <sheetFormatPr defaultColWidth="9" defaultRowHeight="13.5"/>
  <cols>
    <col min="1" max="1" width="7.125" style="3" customWidth="1"/>
    <col min="2" max="2" width="13.625" style="3" customWidth="1"/>
    <col min="3" max="3" width="5.425" style="3" customWidth="1"/>
    <col min="4" max="4" width="5.425" style="4" customWidth="1"/>
    <col min="5" max="5" width="8.125" style="5" customWidth="1"/>
    <col min="6" max="6" width="5.425" style="3" customWidth="1"/>
    <col min="7" max="7" width="5.425" style="4" customWidth="1"/>
    <col min="8" max="8" width="8.125" style="5" customWidth="1"/>
    <col min="9" max="10" width="5.425" style="3" customWidth="1"/>
    <col min="11" max="11" width="8.125" style="5" customWidth="1"/>
    <col min="12" max="13" width="5.425" style="3" customWidth="1"/>
    <col min="14" max="14" width="8.125" style="5" customWidth="1"/>
    <col min="15" max="15" width="6.125" style="3" customWidth="1"/>
    <col min="16" max="16" width="5.625" style="3" customWidth="1"/>
    <col min="17" max="17" width="6.125" style="3" customWidth="1"/>
    <col min="18" max="18" width="6.75" style="5" customWidth="1"/>
    <col min="19" max="19" width="9.75" style="5" customWidth="1"/>
    <col min="20" max="20" width="7.5" style="5" customWidth="1"/>
    <col min="21" max="21" width="5.425" style="3" customWidth="1"/>
    <col min="22" max="22" width="6.625" style="6" customWidth="1"/>
    <col min="23" max="23" width="9.625" style="6" customWidth="1"/>
    <col min="24" max="24" width="7.5" style="6" customWidth="1"/>
    <col min="25" max="25" width="8.625" style="6" customWidth="1"/>
    <col min="26" max="16384" width="9" style="3"/>
  </cols>
  <sheetData>
    <row r="1" ht="21.75" spans="1: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5.75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5.75" spans="1:25">
      <c r="A3" s="9" t="s">
        <v>341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16.5" customHeight="1" spans="1:25">
      <c r="A4" s="10" t="s">
        <v>3</v>
      </c>
      <c r="B4" s="11" t="s">
        <v>4</v>
      </c>
      <c r="C4" s="12" t="s">
        <v>5</v>
      </c>
      <c r="D4" s="13"/>
      <c r="E4" s="30"/>
      <c r="F4" s="12" t="s">
        <v>6</v>
      </c>
      <c r="G4" s="13"/>
      <c r="H4" s="30"/>
      <c r="I4" s="12" t="s">
        <v>7</v>
      </c>
      <c r="J4" s="13"/>
      <c r="K4" s="13"/>
      <c r="L4" s="13"/>
      <c r="M4" s="13"/>
      <c r="N4" s="30"/>
      <c r="O4" s="38" t="s">
        <v>8</v>
      </c>
      <c r="P4" s="39"/>
      <c r="Q4" s="39"/>
      <c r="R4" s="39"/>
      <c r="S4" s="39"/>
      <c r="T4" s="39"/>
      <c r="U4" s="39"/>
      <c r="V4" s="39"/>
      <c r="W4" s="39"/>
      <c r="X4" s="49"/>
      <c r="Y4" s="53" t="s">
        <v>9</v>
      </c>
    </row>
    <row r="5" customHeight="1" spans="1:25">
      <c r="A5" s="14"/>
      <c r="B5" s="11"/>
      <c r="C5" s="15" t="s">
        <v>342</v>
      </c>
      <c r="D5" s="16" t="s">
        <v>343</v>
      </c>
      <c r="E5" s="31" t="s">
        <v>12</v>
      </c>
      <c r="F5" s="15" t="s">
        <v>342</v>
      </c>
      <c r="G5" s="16" t="s">
        <v>343</v>
      </c>
      <c r="H5" s="31" t="s">
        <v>12</v>
      </c>
      <c r="I5" s="12" t="s">
        <v>13</v>
      </c>
      <c r="J5" s="13"/>
      <c r="K5" s="30"/>
      <c r="L5" s="12" t="s">
        <v>14</v>
      </c>
      <c r="M5" s="13"/>
      <c r="N5" s="30"/>
      <c r="O5" s="38" t="s">
        <v>15</v>
      </c>
      <c r="P5" s="40" t="s">
        <v>16</v>
      </c>
      <c r="Q5" s="11" t="s">
        <v>17</v>
      </c>
      <c r="R5" s="11"/>
      <c r="S5" s="11"/>
      <c r="T5" s="11"/>
      <c r="U5" s="11" t="s">
        <v>18</v>
      </c>
      <c r="V5" s="11"/>
      <c r="W5" s="11"/>
      <c r="X5" s="11"/>
      <c r="Y5" s="54"/>
    </row>
    <row r="6" ht="27" spans="1:25">
      <c r="A6" s="14"/>
      <c r="B6" s="11"/>
      <c r="C6" s="17"/>
      <c r="D6" s="18"/>
      <c r="E6" s="32"/>
      <c r="F6" s="17"/>
      <c r="G6" s="18"/>
      <c r="H6" s="32"/>
      <c r="I6" s="36" t="s">
        <v>342</v>
      </c>
      <c r="J6" s="36" t="s">
        <v>343</v>
      </c>
      <c r="K6" s="37" t="s">
        <v>12</v>
      </c>
      <c r="L6" s="36" t="s">
        <v>342</v>
      </c>
      <c r="M6" s="36" t="s">
        <v>343</v>
      </c>
      <c r="N6" s="37" t="s">
        <v>12</v>
      </c>
      <c r="O6" s="41"/>
      <c r="P6" s="40" t="s">
        <v>19</v>
      </c>
      <c r="Q6" s="11" t="s">
        <v>20</v>
      </c>
      <c r="R6" s="43" t="s">
        <v>21</v>
      </c>
      <c r="S6" s="44" t="s">
        <v>22</v>
      </c>
      <c r="T6" s="44" t="s">
        <v>23</v>
      </c>
      <c r="U6" s="11" t="s">
        <v>24</v>
      </c>
      <c r="V6" s="50" t="s">
        <v>25</v>
      </c>
      <c r="W6" s="44" t="s">
        <v>26</v>
      </c>
      <c r="X6" s="50" t="s">
        <v>27</v>
      </c>
      <c r="Y6" s="55"/>
    </row>
    <row r="7" s="1" customFormat="1" spans="1:25">
      <c r="A7" s="19">
        <v>1</v>
      </c>
      <c r="B7" s="20" t="s">
        <v>344</v>
      </c>
      <c r="C7" s="21">
        <v>75</v>
      </c>
      <c r="D7" s="21">
        <v>72</v>
      </c>
      <c r="E7" s="33">
        <f t="shared" ref="E7:E30" si="0">SUM(D7/C7)</f>
        <v>0.96</v>
      </c>
      <c r="F7" s="22">
        <v>80</v>
      </c>
      <c r="G7" s="22">
        <v>72</v>
      </c>
      <c r="H7" s="34">
        <v>0.9</v>
      </c>
      <c r="I7" s="22">
        <v>80</v>
      </c>
      <c r="J7" s="22">
        <v>73</v>
      </c>
      <c r="K7" s="33">
        <v>0.9125</v>
      </c>
      <c r="L7" s="21">
        <v>75</v>
      </c>
      <c r="M7" s="21">
        <v>74</v>
      </c>
      <c r="N7" s="33">
        <f t="shared" ref="N7:N30" si="1">SUM(M7/L7)</f>
        <v>0.986666666666667</v>
      </c>
      <c r="O7" s="22" t="s">
        <v>345</v>
      </c>
      <c r="P7" s="22" t="s">
        <v>288</v>
      </c>
      <c r="Q7" s="22" t="s">
        <v>144</v>
      </c>
      <c r="R7" s="21" t="s">
        <v>169</v>
      </c>
      <c r="S7" s="21" t="s">
        <v>33</v>
      </c>
      <c r="T7" s="21" t="s">
        <v>34</v>
      </c>
      <c r="U7" s="22" t="s">
        <v>33</v>
      </c>
      <c r="V7" s="22" t="s">
        <v>34</v>
      </c>
      <c r="W7" s="22" t="s">
        <v>33</v>
      </c>
      <c r="X7" s="22" t="s">
        <v>34</v>
      </c>
      <c r="Y7" s="56">
        <f t="shared" ref="Y7:Y31" si="2">SUM(E7,H7,K7,N7)/4</f>
        <v>0.939791666666667</v>
      </c>
    </row>
    <row r="8" s="1" customFormat="1" spans="1:26">
      <c r="A8" s="19">
        <v>2</v>
      </c>
      <c r="B8" s="20" t="s">
        <v>73</v>
      </c>
      <c r="C8" s="22">
        <v>376</v>
      </c>
      <c r="D8" s="22">
        <v>372</v>
      </c>
      <c r="E8" s="33">
        <f t="shared" si="0"/>
        <v>0.98936170212766</v>
      </c>
      <c r="F8" s="22">
        <v>450</v>
      </c>
      <c r="G8" s="22">
        <v>392</v>
      </c>
      <c r="H8" s="33">
        <f t="shared" ref="H8:H31" si="3">SUM(G8/F8)</f>
        <v>0.871111111111111</v>
      </c>
      <c r="I8" s="22">
        <v>449</v>
      </c>
      <c r="J8" s="22">
        <v>391</v>
      </c>
      <c r="K8" s="33">
        <f t="shared" ref="K8:K31" si="4">SUM(J8/I8)</f>
        <v>0.870824053452116</v>
      </c>
      <c r="L8" s="22">
        <v>392</v>
      </c>
      <c r="M8" s="22">
        <v>390</v>
      </c>
      <c r="N8" s="33">
        <f t="shared" si="1"/>
        <v>0.994897959183674</v>
      </c>
      <c r="O8" s="22" t="s">
        <v>74</v>
      </c>
      <c r="P8" s="22" t="s">
        <v>75</v>
      </c>
      <c r="Q8" s="22" t="s">
        <v>76</v>
      </c>
      <c r="R8" s="21" t="s">
        <v>77</v>
      </c>
      <c r="S8" s="21" t="s">
        <v>33</v>
      </c>
      <c r="T8" s="21" t="s">
        <v>34</v>
      </c>
      <c r="U8" s="22" t="s">
        <v>40</v>
      </c>
      <c r="V8" s="22" t="s">
        <v>78</v>
      </c>
      <c r="W8" s="22" t="s">
        <v>40</v>
      </c>
      <c r="X8" s="22" t="s">
        <v>78</v>
      </c>
      <c r="Y8" s="56">
        <f t="shared" si="2"/>
        <v>0.93154870646864</v>
      </c>
      <c r="Z8" s="5"/>
    </row>
    <row r="9" s="1" customFormat="1" spans="1:25">
      <c r="A9" s="19">
        <v>3</v>
      </c>
      <c r="B9" s="23" t="s">
        <v>346</v>
      </c>
      <c r="C9" s="22">
        <v>169</v>
      </c>
      <c r="D9" s="22">
        <v>156</v>
      </c>
      <c r="E9" s="33">
        <f t="shared" si="0"/>
        <v>0.923076923076923</v>
      </c>
      <c r="F9" s="22">
        <v>182</v>
      </c>
      <c r="G9" s="22">
        <v>164</v>
      </c>
      <c r="H9" s="33">
        <f t="shared" si="3"/>
        <v>0.901098901098901</v>
      </c>
      <c r="I9" s="22">
        <v>176</v>
      </c>
      <c r="J9" s="22">
        <v>161</v>
      </c>
      <c r="K9" s="33">
        <f t="shared" si="4"/>
        <v>0.914772727272727</v>
      </c>
      <c r="L9" s="22">
        <v>163</v>
      </c>
      <c r="M9" s="22">
        <v>159</v>
      </c>
      <c r="N9" s="33">
        <f t="shared" si="1"/>
        <v>0.975460122699387</v>
      </c>
      <c r="O9" s="22" t="s">
        <v>143</v>
      </c>
      <c r="P9" s="22" t="s">
        <v>347</v>
      </c>
      <c r="Q9" s="22" t="s">
        <v>348</v>
      </c>
      <c r="R9" s="21" t="s">
        <v>349</v>
      </c>
      <c r="S9" s="21" t="s">
        <v>40</v>
      </c>
      <c r="T9" s="21" t="s">
        <v>109</v>
      </c>
      <c r="U9" s="22" t="s">
        <v>33</v>
      </c>
      <c r="V9" s="22" t="s">
        <v>34</v>
      </c>
      <c r="W9" s="22" t="s">
        <v>33</v>
      </c>
      <c r="X9" s="22" t="s">
        <v>34</v>
      </c>
      <c r="Y9" s="56">
        <f t="shared" si="2"/>
        <v>0.928602168536985</v>
      </c>
    </row>
    <row r="10" s="1" customFormat="1" spans="1:25">
      <c r="A10" s="19">
        <v>4</v>
      </c>
      <c r="B10" s="20" t="s">
        <v>350</v>
      </c>
      <c r="C10" s="22">
        <v>114</v>
      </c>
      <c r="D10" s="22">
        <v>112</v>
      </c>
      <c r="E10" s="33">
        <f t="shared" si="0"/>
        <v>0.982456140350877</v>
      </c>
      <c r="F10" s="22">
        <v>132</v>
      </c>
      <c r="G10" s="22">
        <v>116</v>
      </c>
      <c r="H10" s="33">
        <f t="shared" si="3"/>
        <v>0.878787878787879</v>
      </c>
      <c r="I10" s="22">
        <v>130</v>
      </c>
      <c r="J10" s="22">
        <v>111</v>
      </c>
      <c r="K10" s="33">
        <f t="shared" si="4"/>
        <v>0.853846153846154</v>
      </c>
      <c r="L10" s="22">
        <v>115</v>
      </c>
      <c r="M10" s="22">
        <v>114</v>
      </c>
      <c r="N10" s="33">
        <f t="shared" si="1"/>
        <v>0.991304347826087</v>
      </c>
      <c r="O10" s="22" t="s">
        <v>351</v>
      </c>
      <c r="P10" s="22" t="s">
        <v>139</v>
      </c>
      <c r="Q10" s="22" t="s">
        <v>352</v>
      </c>
      <c r="R10" s="21" t="s">
        <v>83</v>
      </c>
      <c r="S10" s="21" t="s">
        <v>33</v>
      </c>
      <c r="T10" s="21" t="s">
        <v>34</v>
      </c>
      <c r="U10" s="22" t="s">
        <v>33</v>
      </c>
      <c r="V10" s="22" t="s">
        <v>34</v>
      </c>
      <c r="W10" s="22" t="s">
        <v>33</v>
      </c>
      <c r="X10" s="22" t="s">
        <v>34</v>
      </c>
      <c r="Y10" s="56">
        <f t="shared" si="2"/>
        <v>0.926598630202749</v>
      </c>
    </row>
    <row r="11" s="1" customFormat="1" spans="1:25">
      <c r="A11" s="19">
        <v>5</v>
      </c>
      <c r="B11" s="20" t="s">
        <v>68</v>
      </c>
      <c r="C11" s="22">
        <v>53</v>
      </c>
      <c r="D11" s="22">
        <v>48</v>
      </c>
      <c r="E11" s="33">
        <f t="shared" si="0"/>
        <v>0.905660377358491</v>
      </c>
      <c r="F11" s="22">
        <v>54</v>
      </c>
      <c r="G11" s="22">
        <v>47</v>
      </c>
      <c r="H11" s="33">
        <f t="shared" si="3"/>
        <v>0.87037037037037</v>
      </c>
      <c r="I11" s="22">
        <v>51</v>
      </c>
      <c r="J11" s="22">
        <v>47</v>
      </c>
      <c r="K11" s="33">
        <f t="shared" si="4"/>
        <v>0.92156862745098</v>
      </c>
      <c r="L11" s="22">
        <v>49</v>
      </c>
      <c r="M11" s="22">
        <v>49</v>
      </c>
      <c r="N11" s="33">
        <f t="shared" si="1"/>
        <v>1</v>
      </c>
      <c r="O11" s="22" t="s">
        <v>69</v>
      </c>
      <c r="P11" s="22" t="s">
        <v>70</v>
      </c>
      <c r="Q11" s="22" t="s">
        <v>71</v>
      </c>
      <c r="R11" s="21" t="s">
        <v>72</v>
      </c>
      <c r="S11" s="21" t="s">
        <v>33</v>
      </c>
      <c r="T11" s="21" t="s">
        <v>34</v>
      </c>
      <c r="U11" s="22" t="s">
        <v>33</v>
      </c>
      <c r="V11" s="22" t="s">
        <v>34</v>
      </c>
      <c r="W11" s="22" t="s">
        <v>33</v>
      </c>
      <c r="X11" s="22" t="s">
        <v>34</v>
      </c>
      <c r="Y11" s="56">
        <f t="shared" si="2"/>
        <v>0.92439984379496</v>
      </c>
    </row>
    <row r="12" s="1" customFormat="1" spans="1:25">
      <c r="A12" s="19">
        <v>6</v>
      </c>
      <c r="B12" s="23" t="s">
        <v>353</v>
      </c>
      <c r="C12" s="22">
        <v>794</v>
      </c>
      <c r="D12" s="22">
        <v>775</v>
      </c>
      <c r="E12" s="33">
        <f t="shared" si="0"/>
        <v>0.976070528967254</v>
      </c>
      <c r="F12" s="22">
        <v>933</v>
      </c>
      <c r="G12" s="22">
        <v>783</v>
      </c>
      <c r="H12" s="33">
        <f t="shared" si="3"/>
        <v>0.839228295819936</v>
      </c>
      <c r="I12" s="22">
        <v>858</v>
      </c>
      <c r="J12" s="22">
        <v>768</v>
      </c>
      <c r="K12" s="33">
        <f t="shared" si="4"/>
        <v>0.895104895104895</v>
      </c>
      <c r="L12" s="22">
        <v>811</v>
      </c>
      <c r="M12" s="22">
        <v>792</v>
      </c>
      <c r="N12" s="33">
        <f t="shared" si="1"/>
        <v>0.976572133168927</v>
      </c>
      <c r="O12" s="22" t="s">
        <v>354</v>
      </c>
      <c r="P12" s="22" t="s">
        <v>355</v>
      </c>
      <c r="Q12" s="22" t="s">
        <v>356</v>
      </c>
      <c r="R12" s="21" t="s">
        <v>357</v>
      </c>
      <c r="S12" s="21" t="s">
        <v>40</v>
      </c>
      <c r="T12" s="21" t="s">
        <v>78</v>
      </c>
      <c r="U12" s="22" t="s">
        <v>33</v>
      </c>
      <c r="V12" s="22" t="s">
        <v>34</v>
      </c>
      <c r="W12" s="22" t="s">
        <v>33</v>
      </c>
      <c r="X12" s="22" t="s">
        <v>34</v>
      </c>
      <c r="Y12" s="56">
        <f t="shared" si="2"/>
        <v>0.921743963265253</v>
      </c>
    </row>
    <row r="13" s="1" customFormat="1" ht="14.25" customHeight="1" spans="1:25">
      <c r="A13" s="19">
        <v>7</v>
      </c>
      <c r="B13" s="23" t="s">
        <v>358</v>
      </c>
      <c r="C13" s="22">
        <v>344</v>
      </c>
      <c r="D13" s="22">
        <v>337</v>
      </c>
      <c r="E13" s="33">
        <f t="shared" si="0"/>
        <v>0.979651162790698</v>
      </c>
      <c r="F13" s="22">
        <v>393</v>
      </c>
      <c r="G13" s="22">
        <v>332</v>
      </c>
      <c r="H13" s="33">
        <f t="shared" si="3"/>
        <v>0.844783715012723</v>
      </c>
      <c r="I13" s="22">
        <v>401</v>
      </c>
      <c r="J13" s="22">
        <v>348</v>
      </c>
      <c r="K13" s="33">
        <f t="shared" si="4"/>
        <v>0.86783042394015</v>
      </c>
      <c r="L13" s="22">
        <v>339</v>
      </c>
      <c r="M13" s="22">
        <v>335</v>
      </c>
      <c r="N13" s="33">
        <f t="shared" si="1"/>
        <v>0.988200589970501</v>
      </c>
      <c r="O13" s="22" t="s">
        <v>359</v>
      </c>
      <c r="P13" s="22" t="s">
        <v>360</v>
      </c>
      <c r="Q13" s="22" t="s">
        <v>361</v>
      </c>
      <c r="R13" s="21" t="s">
        <v>362</v>
      </c>
      <c r="S13" s="21" t="s">
        <v>33</v>
      </c>
      <c r="T13" s="21" t="s">
        <v>34</v>
      </c>
      <c r="U13" s="22" t="s">
        <v>33</v>
      </c>
      <c r="V13" s="22" t="s">
        <v>34</v>
      </c>
      <c r="W13" s="22" t="s">
        <v>33</v>
      </c>
      <c r="X13" s="22" t="s">
        <v>34</v>
      </c>
      <c r="Y13" s="56">
        <f t="shared" si="2"/>
        <v>0.920116472928518</v>
      </c>
    </row>
    <row r="14" spans="1:25">
      <c r="A14" s="19">
        <v>8</v>
      </c>
      <c r="B14" s="20" t="s">
        <v>280</v>
      </c>
      <c r="C14" s="22">
        <v>1413</v>
      </c>
      <c r="D14" s="22">
        <v>1349</v>
      </c>
      <c r="E14" s="33">
        <f t="shared" si="0"/>
        <v>0.954706298655343</v>
      </c>
      <c r="F14" s="22">
        <v>1668</v>
      </c>
      <c r="G14" s="22">
        <v>1410</v>
      </c>
      <c r="H14" s="33">
        <f t="shared" si="3"/>
        <v>0.845323741007194</v>
      </c>
      <c r="I14" s="22">
        <v>1610</v>
      </c>
      <c r="J14" s="22">
        <v>1404</v>
      </c>
      <c r="K14" s="33">
        <f t="shared" si="4"/>
        <v>0.872049689440994</v>
      </c>
      <c r="L14" s="22">
        <v>1405</v>
      </c>
      <c r="M14" s="22">
        <v>1377</v>
      </c>
      <c r="N14" s="33">
        <f t="shared" si="1"/>
        <v>0.980071174377224</v>
      </c>
      <c r="O14" s="22" t="s">
        <v>281</v>
      </c>
      <c r="P14" s="22" t="s">
        <v>282</v>
      </c>
      <c r="Q14" s="22" t="s">
        <v>283</v>
      </c>
      <c r="R14" s="21" t="s">
        <v>284</v>
      </c>
      <c r="S14" s="21" t="s">
        <v>285</v>
      </c>
      <c r="T14" s="21" t="s">
        <v>109</v>
      </c>
      <c r="U14" s="22" t="s">
        <v>40</v>
      </c>
      <c r="V14" s="22" t="s">
        <v>34</v>
      </c>
      <c r="W14" s="22" t="s">
        <v>40</v>
      </c>
      <c r="X14" s="22" t="s">
        <v>34</v>
      </c>
      <c r="Y14" s="56">
        <f t="shared" si="2"/>
        <v>0.913037725870189</v>
      </c>
    </row>
    <row r="15" s="1" customFormat="1" spans="1:25">
      <c r="A15" s="19">
        <v>9</v>
      </c>
      <c r="B15" s="20" t="s">
        <v>47</v>
      </c>
      <c r="C15" s="22">
        <v>76</v>
      </c>
      <c r="D15" s="22">
        <v>75</v>
      </c>
      <c r="E15" s="33">
        <f t="shared" si="0"/>
        <v>0.986842105263158</v>
      </c>
      <c r="F15" s="22">
        <v>96</v>
      </c>
      <c r="G15" s="22">
        <v>76</v>
      </c>
      <c r="H15" s="33">
        <f t="shared" si="3"/>
        <v>0.791666666666667</v>
      </c>
      <c r="I15" s="22">
        <v>94</v>
      </c>
      <c r="J15" s="22">
        <v>77</v>
      </c>
      <c r="K15" s="33">
        <f t="shared" si="4"/>
        <v>0.819148936170213</v>
      </c>
      <c r="L15" s="22">
        <v>78</v>
      </c>
      <c r="M15" s="22">
        <v>78</v>
      </c>
      <c r="N15" s="33">
        <f t="shared" si="1"/>
        <v>1</v>
      </c>
      <c r="O15" s="22" t="s">
        <v>48</v>
      </c>
      <c r="P15" s="22" t="s">
        <v>49</v>
      </c>
      <c r="Q15" s="22" t="s">
        <v>50</v>
      </c>
      <c r="R15" s="21" t="s">
        <v>51</v>
      </c>
      <c r="S15" s="21" t="s">
        <v>33</v>
      </c>
      <c r="T15" s="21" t="s">
        <v>34</v>
      </c>
      <c r="U15" s="22" t="s">
        <v>33</v>
      </c>
      <c r="V15" s="22" t="s">
        <v>34</v>
      </c>
      <c r="W15" s="22" t="s">
        <v>33</v>
      </c>
      <c r="X15" s="22" t="s">
        <v>34</v>
      </c>
      <c r="Y15" s="56">
        <f t="shared" si="2"/>
        <v>0.899414427025009</v>
      </c>
    </row>
    <row r="16" spans="1:25">
      <c r="A16" s="19">
        <v>10</v>
      </c>
      <c r="B16" s="20" t="s">
        <v>104</v>
      </c>
      <c r="C16" s="22">
        <v>116</v>
      </c>
      <c r="D16" s="22">
        <v>115</v>
      </c>
      <c r="E16" s="33">
        <f t="shared" si="0"/>
        <v>0.991379310344828</v>
      </c>
      <c r="F16" s="22">
        <v>141</v>
      </c>
      <c r="G16" s="22">
        <v>110</v>
      </c>
      <c r="H16" s="33">
        <f t="shared" si="3"/>
        <v>0.780141843971631</v>
      </c>
      <c r="I16" s="22">
        <v>142</v>
      </c>
      <c r="J16" s="22">
        <v>116</v>
      </c>
      <c r="K16" s="33">
        <f t="shared" si="4"/>
        <v>0.816901408450704</v>
      </c>
      <c r="L16" s="22">
        <v>119</v>
      </c>
      <c r="M16" s="22">
        <v>119</v>
      </c>
      <c r="N16" s="33">
        <f t="shared" si="1"/>
        <v>1</v>
      </c>
      <c r="O16" s="22" t="s">
        <v>105</v>
      </c>
      <c r="P16" s="22" t="s">
        <v>106</v>
      </c>
      <c r="Q16" s="22" t="s">
        <v>107</v>
      </c>
      <c r="R16" s="21" t="s">
        <v>108</v>
      </c>
      <c r="S16" s="21" t="s">
        <v>40</v>
      </c>
      <c r="T16" s="21" t="s">
        <v>109</v>
      </c>
      <c r="U16" s="22" t="s">
        <v>33</v>
      </c>
      <c r="V16" s="22" t="s">
        <v>34</v>
      </c>
      <c r="W16" s="22" t="s">
        <v>33</v>
      </c>
      <c r="X16" s="22" t="s">
        <v>34</v>
      </c>
      <c r="Y16" s="56">
        <f t="shared" si="2"/>
        <v>0.897105640691791</v>
      </c>
    </row>
    <row r="17" s="1" customFormat="1" spans="1:25">
      <c r="A17" s="19">
        <v>11</v>
      </c>
      <c r="B17" s="20" t="s">
        <v>56</v>
      </c>
      <c r="C17" s="22">
        <v>140</v>
      </c>
      <c r="D17" s="22">
        <v>140</v>
      </c>
      <c r="E17" s="33">
        <f t="shared" si="0"/>
        <v>1</v>
      </c>
      <c r="F17" s="22">
        <v>173</v>
      </c>
      <c r="G17" s="22">
        <v>137</v>
      </c>
      <c r="H17" s="33">
        <f t="shared" si="3"/>
        <v>0.791907514450867</v>
      </c>
      <c r="I17" s="22">
        <v>172</v>
      </c>
      <c r="J17" s="22">
        <v>136</v>
      </c>
      <c r="K17" s="33">
        <f t="shared" si="4"/>
        <v>0.790697674418605</v>
      </c>
      <c r="L17" s="22">
        <v>143</v>
      </c>
      <c r="M17" s="22">
        <v>143</v>
      </c>
      <c r="N17" s="33">
        <f t="shared" si="1"/>
        <v>1</v>
      </c>
      <c r="O17" s="22" t="s">
        <v>57</v>
      </c>
      <c r="P17" s="22" t="s">
        <v>58</v>
      </c>
      <c r="Q17" s="22" t="s">
        <v>59</v>
      </c>
      <c r="R17" s="21" t="s">
        <v>60</v>
      </c>
      <c r="S17" s="21" t="s">
        <v>40</v>
      </c>
      <c r="T17" s="21" t="s">
        <v>61</v>
      </c>
      <c r="U17" s="22" t="s">
        <v>33</v>
      </c>
      <c r="V17" s="22" t="s">
        <v>34</v>
      </c>
      <c r="W17" s="22" t="s">
        <v>33</v>
      </c>
      <c r="X17" s="22" t="s">
        <v>34</v>
      </c>
      <c r="Y17" s="56">
        <f t="shared" si="2"/>
        <v>0.895651297217368</v>
      </c>
    </row>
    <row r="18" s="1" customFormat="1" spans="1:25">
      <c r="A18" s="19">
        <v>12</v>
      </c>
      <c r="B18" s="23" t="s">
        <v>249</v>
      </c>
      <c r="C18" s="22">
        <v>38</v>
      </c>
      <c r="D18" s="22">
        <v>36</v>
      </c>
      <c r="E18" s="33">
        <f t="shared" si="0"/>
        <v>0.947368421052632</v>
      </c>
      <c r="F18" s="22">
        <v>46</v>
      </c>
      <c r="G18" s="22">
        <v>36</v>
      </c>
      <c r="H18" s="33">
        <f t="shared" si="3"/>
        <v>0.782608695652174</v>
      </c>
      <c r="I18" s="22">
        <v>45</v>
      </c>
      <c r="J18" s="22">
        <v>40</v>
      </c>
      <c r="K18" s="33">
        <f t="shared" si="4"/>
        <v>0.888888888888889</v>
      </c>
      <c r="L18" s="22">
        <v>41</v>
      </c>
      <c r="M18" s="22">
        <v>39</v>
      </c>
      <c r="N18" s="33">
        <f t="shared" si="1"/>
        <v>0.951219512195122</v>
      </c>
      <c r="O18" s="22" t="s">
        <v>250</v>
      </c>
      <c r="P18" s="22" t="s">
        <v>207</v>
      </c>
      <c r="Q18" s="22" t="s">
        <v>251</v>
      </c>
      <c r="R18" s="21" t="s">
        <v>252</v>
      </c>
      <c r="S18" s="21" t="s">
        <v>210</v>
      </c>
      <c r="T18" s="21" t="s">
        <v>109</v>
      </c>
      <c r="U18" s="22" t="s">
        <v>33</v>
      </c>
      <c r="V18" s="22" t="s">
        <v>34</v>
      </c>
      <c r="W18" s="22" t="s">
        <v>33</v>
      </c>
      <c r="X18" s="22" t="s">
        <v>34</v>
      </c>
      <c r="Y18" s="56">
        <f t="shared" si="2"/>
        <v>0.892521379447204</v>
      </c>
    </row>
    <row r="19" s="1" customFormat="1" ht="14.25" customHeight="1" spans="1:25">
      <c r="A19" s="19">
        <v>13</v>
      </c>
      <c r="B19" s="20" t="s">
        <v>89</v>
      </c>
      <c r="C19" s="21">
        <v>255</v>
      </c>
      <c r="D19" s="21">
        <v>247</v>
      </c>
      <c r="E19" s="33">
        <f t="shared" si="0"/>
        <v>0.968627450980392</v>
      </c>
      <c r="F19" s="21">
        <v>284</v>
      </c>
      <c r="G19" s="21">
        <v>201</v>
      </c>
      <c r="H19" s="33">
        <f t="shared" si="3"/>
        <v>0.707746478873239</v>
      </c>
      <c r="I19" s="21">
        <v>252</v>
      </c>
      <c r="J19" s="21">
        <v>226</v>
      </c>
      <c r="K19" s="33">
        <f t="shared" si="4"/>
        <v>0.896825396825397</v>
      </c>
      <c r="L19" s="21">
        <v>204</v>
      </c>
      <c r="M19" s="21">
        <v>203</v>
      </c>
      <c r="N19" s="33">
        <f t="shared" si="1"/>
        <v>0.995098039215686</v>
      </c>
      <c r="O19" s="22" t="s">
        <v>90</v>
      </c>
      <c r="P19" s="22" t="s">
        <v>91</v>
      </c>
      <c r="Q19" s="22" t="s">
        <v>92</v>
      </c>
      <c r="R19" s="21" t="s">
        <v>93</v>
      </c>
      <c r="S19" s="21" t="s">
        <v>33</v>
      </c>
      <c r="T19" s="21" t="s">
        <v>34</v>
      </c>
      <c r="U19" s="22" t="s">
        <v>33</v>
      </c>
      <c r="V19" s="22" t="s">
        <v>34</v>
      </c>
      <c r="W19" s="22" t="s">
        <v>33</v>
      </c>
      <c r="X19" s="22" t="s">
        <v>34</v>
      </c>
      <c r="Y19" s="56">
        <f t="shared" si="2"/>
        <v>0.892074341473679</v>
      </c>
    </row>
    <row r="20" s="1" customFormat="1" spans="1:25">
      <c r="A20" s="19">
        <v>14</v>
      </c>
      <c r="B20" s="20" t="s">
        <v>272</v>
      </c>
      <c r="C20" s="22">
        <v>39</v>
      </c>
      <c r="D20" s="22">
        <v>39</v>
      </c>
      <c r="E20" s="33">
        <f t="shared" si="0"/>
        <v>1</v>
      </c>
      <c r="F20" s="22">
        <v>55</v>
      </c>
      <c r="G20" s="22">
        <v>41</v>
      </c>
      <c r="H20" s="33">
        <f t="shared" si="3"/>
        <v>0.745454545454545</v>
      </c>
      <c r="I20" s="22">
        <v>53</v>
      </c>
      <c r="J20" s="22">
        <v>44</v>
      </c>
      <c r="K20" s="33">
        <f t="shared" si="4"/>
        <v>0.830188679245283</v>
      </c>
      <c r="L20" s="22">
        <v>38</v>
      </c>
      <c r="M20" s="22">
        <v>37</v>
      </c>
      <c r="N20" s="33">
        <f t="shared" si="1"/>
        <v>0.973684210526316</v>
      </c>
      <c r="O20" s="22" t="s">
        <v>273</v>
      </c>
      <c r="P20" s="22" t="s">
        <v>261</v>
      </c>
      <c r="Q20" s="22" t="s">
        <v>274</v>
      </c>
      <c r="R20" s="21" t="s">
        <v>141</v>
      </c>
      <c r="S20" s="21" t="s">
        <v>33</v>
      </c>
      <c r="T20" s="21" t="s">
        <v>34</v>
      </c>
      <c r="U20" s="22" t="s">
        <v>33</v>
      </c>
      <c r="V20" s="22" t="s">
        <v>34</v>
      </c>
      <c r="W20" s="22" t="s">
        <v>33</v>
      </c>
      <c r="X20" s="22" t="s">
        <v>34</v>
      </c>
      <c r="Y20" s="56">
        <f t="shared" si="2"/>
        <v>0.887331858806536</v>
      </c>
    </row>
    <row r="21" spans="1:25">
      <c r="A21" s="19">
        <v>15</v>
      </c>
      <c r="B21" s="20" t="s">
        <v>363</v>
      </c>
      <c r="C21" s="21">
        <v>146</v>
      </c>
      <c r="D21" s="21">
        <v>143</v>
      </c>
      <c r="E21" s="33">
        <f t="shared" si="0"/>
        <v>0.979452054794521</v>
      </c>
      <c r="F21" s="21">
        <v>210</v>
      </c>
      <c r="G21" s="21">
        <v>150</v>
      </c>
      <c r="H21" s="33">
        <f t="shared" si="3"/>
        <v>0.714285714285714</v>
      </c>
      <c r="I21" s="21">
        <v>185</v>
      </c>
      <c r="J21" s="21">
        <v>151</v>
      </c>
      <c r="K21" s="33">
        <f t="shared" si="4"/>
        <v>0.816216216216216</v>
      </c>
      <c r="L21" s="21">
        <v>145</v>
      </c>
      <c r="M21" s="21">
        <v>144</v>
      </c>
      <c r="N21" s="33">
        <f t="shared" si="1"/>
        <v>0.993103448275862</v>
      </c>
      <c r="O21" s="22" t="s">
        <v>364</v>
      </c>
      <c r="P21" s="22" t="s">
        <v>365</v>
      </c>
      <c r="Q21" s="22" t="s">
        <v>270</v>
      </c>
      <c r="R21" s="21" t="s">
        <v>366</v>
      </c>
      <c r="S21" s="21" t="s">
        <v>33</v>
      </c>
      <c r="T21" s="21" t="s">
        <v>34</v>
      </c>
      <c r="U21" s="22" t="s">
        <v>33</v>
      </c>
      <c r="V21" s="22" t="s">
        <v>34</v>
      </c>
      <c r="W21" s="22" t="s">
        <v>33</v>
      </c>
      <c r="X21" s="22" t="s">
        <v>34</v>
      </c>
      <c r="Y21" s="56">
        <f t="shared" si="2"/>
        <v>0.875764358393078</v>
      </c>
    </row>
    <row r="22" spans="1:25">
      <c r="A22" s="19">
        <v>16</v>
      </c>
      <c r="B22" s="23" t="s">
        <v>367</v>
      </c>
      <c r="C22" s="22">
        <v>524</v>
      </c>
      <c r="D22" s="22">
        <v>498</v>
      </c>
      <c r="E22" s="33">
        <f t="shared" si="0"/>
        <v>0.950381679389313</v>
      </c>
      <c r="F22" s="22">
        <v>612</v>
      </c>
      <c r="G22" s="22">
        <v>458</v>
      </c>
      <c r="H22" s="33">
        <f t="shared" si="3"/>
        <v>0.748366013071895</v>
      </c>
      <c r="I22" s="22">
        <v>566</v>
      </c>
      <c r="J22" s="22">
        <v>462</v>
      </c>
      <c r="K22" s="33">
        <f t="shared" si="4"/>
        <v>0.816254416961131</v>
      </c>
      <c r="L22" s="22">
        <v>512</v>
      </c>
      <c r="M22" s="22">
        <v>489</v>
      </c>
      <c r="N22" s="33">
        <f t="shared" si="1"/>
        <v>0.955078125</v>
      </c>
      <c r="O22" s="22" t="s">
        <v>368</v>
      </c>
      <c r="P22" s="22" t="s">
        <v>317</v>
      </c>
      <c r="Q22" s="22" t="s">
        <v>369</v>
      </c>
      <c r="R22" s="21" t="s">
        <v>370</v>
      </c>
      <c r="S22" s="21" t="s">
        <v>33</v>
      </c>
      <c r="T22" s="21" t="s">
        <v>34</v>
      </c>
      <c r="U22" s="22" t="s">
        <v>33</v>
      </c>
      <c r="V22" s="22" t="s">
        <v>34</v>
      </c>
      <c r="W22" s="22" t="s">
        <v>33</v>
      </c>
      <c r="X22" s="22" t="s">
        <v>34</v>
      </c>
      <c r="Y22" s="56">
        <f t="shared" si="2"/>
        <v>0.867520058605585</v>
      </c>
    </row>
    <row r="23" s="1" customFormat="1" spans="1:25">
      <c r="A23" s="19">
        <v>17</v>
      </c>
      <c r="B23" s="23" t="s">
        <v>371</v>
      </c>
      <c r="C23" s="22">
        <v>1</v>
      </c>
      <c r="D23" s="22">
        <v>1</v>
      </c>
      <c r="E23" s="33">
        <f t="shared" si="0"/>
        <v>1</v>
      </c>
      <c r="F23" s="22">
        <v>4</v>
      </c>
      <c r="G23" s="22">
        <v>3</v>
      </c>
      <c r="H23" s="33">
        <f t="shared" si="3"/>
        <v>0.75</v>
      </c>
      <c r="I23" s="22">
        <v>3</v>
      </c>
      <c r="J23" s="22">
        <v>2</v>
      </c>
      <c r="K23" s="33">
        <f t="shared" si="4"/>
        <v>0.666666666666667</v>
      </c>
      <c r="L23" s="22">
        <v>2</v>
      </c>
      <c r="M23" s="22">
        <v>2</v>
      </c>
      <c r="N23" s="33">
        <f t="shared" si="1"/>
        <v>1</v>
      </c>
      <c r="O23" s="22" t="s">
        <v>372</v>
      </c>
      <c r="P23" s="22" t="s">
        <v>33</v>
      </c>
      <c r="Q23" s="22" t="s">
        <v>373</v>
      </c>
      <c r="R23" s="21" t="s">
        <v>370</v>
      </c>
      <c r="S23" s="21" t="s">
        <v>33</v>
      </c>
      <c r="T23" s="21" t="s">
        <v>34</v>
      </c>
      <c r="U23" s="22" t="s">
        <v>33</v>
      </c>
      <c r="V23" s="22" t="s">
        <v>34</v>
      </c>
      <c r="W23" s="22" t="s">
        <v>33</v>
      </c>
      <c r="X23" s="22" t="s">
        <v>34</v>
      </c>
      <c r="Y23" s="56">
        <f t="shared" si="2"/>
        <v>0.854166666666667</v>
      </c>
    </row>
    <row r="24" s="1" customFormat="1" spans="1:25">
      <c r="A24" s="19">
        <v>18</v>
      </c>
      <c r="B24" s="23" t="s">
        <v>275</v>
      </c>
      <c r="C24" s="22">
        <v>321</v>
      </c>
      <c r="D24" s="22">
        <v>301</v>
      </c>
      <c r="E24" s="33">
        <f t="shared" si="0"/>
        <v>0.937694704049844</v>
      </c>
      <c r="F24" s="22">
        <v>361</v>
      </c>
      <c r="G24" s="22">
        <v>281</v>
      </c>
      <c r="H24" s="33">
        <f t="shared" si="3"/>
        <v>0.778393351800554</v>
      </c>
      <c r="I24" s="22">
        <v>377</v>
      </c>
      <c r="J24" s="22">
        <v>279</v>
      </c>
      <c r="K24" s="33">
        <f t="shared" si="4"/>
        <v>0.740053050397878</v>
      </c>
      <c r="L24" s="22">
        <v>307</v>
      </c>
      <c r="M24" s="22">
        <v>288</v>
      </c>
      <c r="N24" s="33">
        <f t="shared" si="1"/>
        <v>0.938110749185668</v>
      </c>
      <c r="O24" s="22" t="s">
        <v>276</v>
      </c>
      <c r="P24" s="22" t="s">
        <v>277</v>
      </c>
      <c r="Q24" s="22" t="s">
        <v>278</v>
      </c>
      <c r="R24" s="21" t="s">
        <v>72</v>
      </c>
      <c r="S24" s="21" t="s">
        <v>279</v>
      </c>
      <c r="T24" s="21" t="s">
        <v>61</v>
      </c>
      <c r="U24" s="22" t="s">
        <v>33</v>
      </c>
      <c r="V24" s="22" t="s">
        <v>34</v>
      </c>
      <c r="W24" s="22" t="s">
        <v>33</v>
      </c>
      <c r="X24" s="22" t="s">
        <v>34</v>
      </c>
      <c r="Y24" s="56">
        <f t="shared" si="2"/>
        <v>0.848562963858486</v>
      </c>
    </row>
    <row r="25" s="1" customFormat="1" ht="12.75" customHeight="1" spans="1:25">
      <c r="A25" s="19">
        <v>19</v>
      </c>
      <c r="B25" s="23" t="s">
        <v>374</v>
      </c>
      <c r="C25" s="22">
        <v>116</v>
      </c>
      <c r="D25" s="22">
        <v>112</v>
      </c>
      <c r="E25" s="33">
        <f t="shared" si="0"/>
        <v>0.96551724137931</v>
      </c>
      <c r="F25" s="22">
        <v>175</v>
      </c>
      <c r="G25" s="22">
        <v>113</v>
      </c>
      <c r="H25" s="33">
        <f t="shared" si="3"/>
        <v>0.645714285714286</v>
      </c>
      <c r="I25" s="22">
        <v>159</v>
      </c>
      <c r="J25" s="22">
        <v>123</v>
      </c>
      <c r="K25" s="33">
        <f t="shared" si="4"/>
        <v>0.773584905660377</v>
      </c>
      <c r="L25" s="22">
        <v>122</v>
      </c>
      <c r="M25" s="22">
        <v>114</v>
      </c>
      <c r="N25" s="33">
        <f t="shared" si="1"/>
        <v>0.934426229508197</v>
      </c>
      <c r="O25" s="22" t="s">
        <v>43</v>
      </c>
      <c r="P25" s="22" t="s">
        <v>375</v>
      </c>
      <c r="Q25" s="22" t="s">
        <v>376</v>
      </c>
      <c r="R25" s="21" t="s">
        <v>377</v>
      </c>
      <c r="S25" s="21" t="s">
        <v>33</v>
      </c>
      <c r="T25" s="21" t="s">
        <v>34</v>
      </c>
      <c r="U25" s="22" t="s">
        <v>33</v>
      </c>
      <c r="V25" s="22" t="s">
        <v>34</v>
      </c>
      <c r="W25" s="22" t="s">
        <v>33</v>
      </c>
      <c r="X25" s="22" t="s">
        <v>34</v>
      </c>
      <c r="Y25" s="56">
        <f t="shared" si="2"/>
        <v>0.829810665565543</v>
      </c>
    </row>
    <row r="26" s="1" customFormat="1" spans="1:25">
      <c r="A26" s="19">
        <v>20</v>
      </c>
      <c r="B26" s="20" t="s">
        <v>146</v>
      </c>
      <c r="C26" s="22">
        <v>86</v>
      </c>
      <c r="D26" s="22">
        <v>81</v>
      </c>
      <c r="E26" s="33">
        <f t="shared" si="0"/>
        <v>0.941860465116279</v>
      </c>
      <c r="F26" s="22">
        <v>104</v>
      </c>
      <c r="G26" s="22">
        <v>72</v>
      </c>
      <c r="H26" s="33">
        <f t="shared" si="3"/>
        <v>0.692307692307692</v>
      </c>
      <c r="I26" s="22">
        <v>100</v>
      </c>
      <c r="J26" s="22">
        <v>67</v>
      </c>
      <c r="K26" s="33">
        <f t="shared" si="4"/>
        <v>0.67</v>
      </c>
      <c r="L26" s="22">
        <v>82</v>
      </c>
      <c r="M26" s="22">
        <v>81</v>
      </c>
      <c r="N26" s="33">
        <f t="shared" si="1"/>
        <v>0.98780487804878</v>
      </c>
      <c r="O26" s="22" t="s">
        <v>147</v>
      </c>
      <c r="P26" s="22" t="s">
        <v>148</v>
      </c>
      <c r="Q26" s="22" t="s">
        <v>149</v>
      </c>
      <c r="R26" s="21" t="s">
        <v>150</v>
      </c>
      <c r="S26" s="21" t="s">
        <v>33</v>
      </c>
      <c r="T26" s="21" t="s">
        <v>34</v>
      </c>
      <c r="U26" s="22" t="s">
        <v>33</v>
      </c>
      <c r="V26" s="22" t="s">
        <v>34</v>
      </c>
      <c r="W26" s="22" t="s">
        <v>33</v>
      </c>
      <c r="X26" s="22" t="s">
        <v>34</v>
      </c>
      <c r="Y26" s="56">
        <f t="shared" si="2"/>
        <v>0.822993258868188</v>
      </c>
    </row>
    <row r="27" s="1" customFormat="1" spans="1:25">
      <c r="A27" s="19">
        <v>21</v>
      </c>
      <c r="B27" s="20" t="s">
        <v>187</v>
      </c>
      <c r="C27" s="22">
        <v>76</v>
      </c>
      <c r="D27" s="22">
        <v>73</v>
      </c>
      <c r="E27" s="33">
        <f t="shared" si="0"/>
        <v>0.960526315789474</v>
      </c>
      <c r="F27" s="22">
        <v>107</v>
      </c>
      <c r="G27" s="22">
        <v>59</v>
      </c>
      <c r="H27" s="33">
        <f t="shared" si="3"/>
        <v>0.551401869158878</v>
      </c>
      <c r="I27" s="22">
        <v>99</v>
      </c>
      <c r="J27" s="22">
        <v>68</v>
      </c>
      <c r="K27" s="33">
        <f t="shared" si="4"/>
        <v>0.686868686868687</v>
      </c>
      <c r="L27" s="22">
        <v>75</v>
      </c>
      <c r="M27" s="22">
        <v>74</v>
      </c>
      <c r="N27" s="33">
        <f t="shared" si="1"/>
        <v>0.986666666666667</v>
      </c>
      <c r="O27" s="22" t="s">
        <v>188</v>
      </c>
      <c r="P27" s="22" t="s">
        <v>189</v>
      </c>
      <c r="Q27" s="22" t="s">
        <v>190</v>
      </c>
      <c r="R27" s="21" t="s">
        <v>191</v>
      </c>
      <c r="S27" s="21" t="s">
        <v>40</v>
      </c>
      <c r="T27" s="21" t="s">
        <v>109</v>
      </c>
      <c r="U27" s="22" t="s">
        <v>33</v>
      </c>
      <c r="V27" s="22" t="s">
        <v>34</v>
      </c>
      <c r="W27" s="22" t="s">
        <v>33</v>
      </c>
      <c r="X27" s="22" t="s">
        <v>34</v>
      </c>
      <c r="Y27" s="56">
        <f t="shared" si="2"/>
        <v>0.796365884620926</v>
      </c>
    </row>
    <row r="28" s="2" customFormat="1" spans="1:25">
      <c r="A28" s="19">
        <v>22</v>
      </c>
      <c r="B28" s="24" t="s">
        <v>52</v>
      </c>
      <c r="C28" s="22">
        <v>109</v>
      </c>
      <c r="D28" s="22">
        <v>101</v>
      </c>
      <c r="E28" s="33">
        <f t="shared" si="0"/>
        <v>0.926605504587156</v>
      </c>
      <c r="F28" s="22">
        <v>149</v>
      </c>
      <c r="G28" s="22">
        <v>98</v>
      </c>
      <c r="H28" s="33">
        <f t="shared" si="3"/>
        <v>0.657718120805369</v>
      </c>
      <c r="I28" s="22">
        <v>142</v>
      </c>
      <c r="J28" s="22">
        <v>86</v>
      </c>
      <c r="K28" s="33">
        <f t="shared" si="4"/>
        <v>0.605633802816901</v>
      </c>
      <c r="L28" s="22">
        <v>103</v>
      </c>
      <c r="M28" s="22">
        <v>100</v>
      </c>
      <c r="N28" s="33">
        <f t="shared" si="1"/>
        <v>0.970873786407767</v>
      </c>
      <c r="O28" s="22" t="s">
        <v>53</v>
      </c>
      <c r="P28" s="22" t="s">
        <v>30</v>
      </c>
      <c r="Q28" s="22" t="s">
        <v>54</v>
      </c>
      <c r="R28" s="21" t="s">
        <v>55</v>
      </c>
      <c r="S28" s="21" t="s">
        <v>33</v>
      </c>
      <c r="T28" s="21" t="s">
        <v>34</v>
      </c>
      <c r="U28" s="22" t="s">
        <v>33</v>
      </c>
      <c r="V28" s="22" t="s">
        <v>34</v>
      </c>
      <c r="W28" s="22" t="s">
        <v>33</v>
      </c>
      <c r="X28" s="22" t="s">
        <v>34</v>
      </c>
      <c r="Y28" s="56">
        <f t="shared" si="2"/>
        <v>0.790207803654298</v>
      </c>
    </row>
    <row r="29" s="1" customFormat="1" spans="1:25">
      <c r="A29" s="19">
        <v>23</v>
      </c>
      <c r="B29" s="25" t="s">
        <v>156</v>
      </c>
      <c r="C29" s="22">
        <v>6</v>
      </c>
      <c r="D29" s="22">
        <v>6</v>
      </c>
      <c r="E29" s="33">
        <f t="shared" si="0"/>
        <v>1</v>
      </c>
      <c r="F29" s="22">
        <v>9</v>
      </c>
      <c r="G29" s="22">
        <v>6</v>
      </c>
      <c r="H29" s="33">
        <f t="shared" si="3"/>
        <v>0.666666666666667</v>
      </c>
      <c r="I29" s="22">
        <v>10</v>
      </c>
      <c r="J29" s="22">
        <v>3</v>
      </c>
      <c r="K29" s="33">
        <f t="shared" si="4"/>
        <v>0.3</v>
      </c>
      <c r="L29" s="22">
        <v>7</v>
      </c>
      <c r="M29" s="22">
        <v>7</v>
      </c>
      <c r="N29" s="33">
        <f t="shared" si="1"/>
        <v>1</v>
      </c>
      <c r="O29" s="22" t="s">
        <v>157</v>
      </c>
      <c r="P29" s="22" t="s">
        <v>158</v>
      </c>
      <c r="Q29" s="22" t="s">
        <v>159</v>
      </c>
      <c r="R29" s="21" t="s">
        <v>60</v>
      </c>
      <c r="S29" s="21" t="s">
        <v>33</v>
      </c>
      <c r="T29" s="21" t="s">
        <v>34</v>
      </c>
      <c r="U29" s="22" t="s">
        <v>33</v>
      </c>
      <c r="V29" s="22" t="s">
        <v>34</v>
      </c>
      <c r="W29" s="22" t="s">
        <v>33</v>
      </c>
      <c r="X29" s="22" t="s">
        <v>34</v>
      </c>
      <c r="Y29" s="56">
        <f t="shared" si="2"/>
        <v>0.741666666666667</v>
      </c>
    </row>
    <row r="30" s="1" customFormat="1" spans="1:25">
      <c r="A30" s="19">
        <v>24</v>
      </c>
      <c r="B30" s="20" t="s">
        <v>259</v>
      </c>
      <c r="C30" s="22">
        <v>54</v>
      </c>
      <c r="D30" s="22">
        <v>53</v>
      </c>
      <c r="E30" s="33">
        <f t="shared" si="0"/>
        <v>0.981481481481482</v>
      </c>
      <c r="F30" s="22">
        <v>100</v>
      </c>
      <c r="G30" s="22">
        <v>30</v>
      </c>
      <c r="H30" s="33">
        <f t="shared" si="3"/>
        <v>0.3</v>
      </c>
      <c r="I30" s="22">
        <v>83</v>
      </c>
      <c r="J30" s="22">
        <v>36</v>
      </c>
      <c r="K30" s="33">
        <f t="shared" si="4"/>
        <v>0.433734939759036</v>
      </c>
      <c r="L30" s="22">
        <v>49</v>
      </c>
      <c r="M30" s="22">
        <v>48</v>
      </c>
      <c r="N30" s="33">
        <f t="shared" si="1"/>
        <v>0.979591836734694</v>
      </c>
      <c r="O30" s="22" t="s">
        <v>260</v>
      </c>
      <c r="P30" s="22" t="s">
        <v>261</v>
      </c>
      <c r="Q30" s="22" t="s">
        <v>262</v>
      </c>
      <c r="R30" s="21" t="s">
        <v>263</v>
      </c>
      <c r="S30" s="21" t="s">
        <v>33</v>
      </c>
      <c r="T30" s="21" t="s">
        <v>34</v>
      </c>
      <c r="U30" s="22" t="s">
        <v>33</v>
      </c>
      <c r="V30" s="22" t="s">
        <v>34</v>
      </c>
      <c r="W30" s="22" t="s">
        <v>33</v>
      </c>
      <c r="X30" s="22" t="s">
        <v>34</v>
      </c>
      <c r="Y30" s="56">
        <f t="shared" si="2"/>
        <v>0.673702064493803</v>
      </c>
    </row>
    <row r="31" s="1" customFormat="1" spans="1:25">
      <c r="A31" s="26" t="s">
        <v>310</v>
      </c>
      <c r="B31" s="20" t="s">
        <v>378</v>
      </c>
      <c r="C31" s="80" t="s">
        <v>312</v>
      </c>
      <c r="D31" s="80" t="s">
        <v>312</v>
      </c>
      <c r="E31" s="80" t="s">
        <v>312</v>
      </c>
      <c r="F31" s="22">
        <v>1</v>
      </c>
      <c r="G31" s="22">
        <v>0</v>
      </c>
      <c r="H31" s="33">
        <f t="shared" si="3"/>
        <v>0</v>
      </c>
      <c r="I31" s="22">
        <v>1</v>
      </c>
      <c r="J31" s="22">
        <v>0</v>
      </c>
      <c r="K31" s="33">
        <f t="shared" si="4"/>
        <v>0</v>
      </c>
      <c r="L31" s="80" t="s">
        <v>312</v>
      </c>
      <c r="M31" s="80" t="s">
        <v>312</v>
      </c>
      <c r="N31" s="80" t="s">
        <v>312</v>
      </c>
      <c r="O31" s="22" t="s">
        <v>379</v>
      </c>
      <c r="P31" s="22" t="s">
        <v>33</v>
      </c>
      <c r="Q31" s="22" t="s">
        <v>279</v>
      </c>
      <c r="R31" s="21" t="s">
        <v>380</v>
      </c>
      <c r="S31" s="21" t="s">
        <v>33</v>
      </c>
      <c r="T31" s="21" t="s">
        <v>34</v>
      </c>
      <c r="U31" s="22" t="s">
        <v>33</v>
      </c>
      <c r="V31" s="22" t="s">
        <v>34</v>
      </c>
      <c r="W31" s="22" t="s">
        <v>33</v>
      </c>
      <c r="X31" s="22" t="s">
        <v>34</v>
      </c>
      <c r="Y31" s="56">
        <f t="shared" si="2"/>
        <v>0</v>
      </c>
    </row>
    <row r="32" s="2" customFormat="1" spans="1:25">
      <c r="A32" s="27" t="s">
        <v>340</v>
      </c>
      <c r="B32" s="27"/>
      <c r="C32" s="19">
        <f>SUM(C7:C31)</f>
        <v>5441</v>
      </c>
      <c r="D32" s="19">
        <f>SUM(D7:D31)</f>
        <v>5242</v>
      </c>
      <c r="E32" s="33">
        <f>SUM(E7:E31)/24</f>
        <v>0.967029994481485</v>
      </c>
      <c r="F32" s="19">
        <f>SUM(F7:F31)</f>
        <v>6519</v>
      </c>
      <c r="G32" s="19">
        <f>SUM(G7:G31)</f>
        <v>5187</v>
      </c>
      <c r="H32" s="33">
        <f>SUM(H7:H31)/25</f>
        <v>0.722203338883532</v>
      </c>
      <c r="I32" s="19">
        <f>SUM(I7:I31)</f>
        <v>6238</v>
      </c>
      <c r="J32" s="19">
        <f>SUM(J7:J31)</f>
        <v>5219</v>
      </c>
      <c r="K32" s="33">
        <f>SUM(K7:K31)/25</f>
        <v>0.74640640959416</v>
      </c>
      <c r="L32" s="19">
        <f>SUM(L7:L31)</f>
        <v>5376</v>
      </c>
      <c r="M32" s="19">
        <f>SUM(M7:M31)</f>
        <v>5256</v>
      </c>
      <c r="N32" s="33">
        <f>SUM(N7:N31)/25</f>
        <v>0.942353219026289</v>
      </c>
      <c r="O32" s="26"/>
      <c r="P32" s="26"/>
      <c r="Q32" s="45"/>
      <c r="R32" s="46"/>
      <c r="S32" s="46"/>
      <c r="T32" s="46"/>
      <c r="U32" s="45"/>
      <c r="V32" s="51"/>
      <c r="W32" s="51"/>
      <c r="X32" s="51"/>
      <c r="Y32" s="56">
        <f>SUM(Y7:Y30)/24</f>
        <v>0.869612438074533</v>
      </c>
    </row>
    <row r="33" s="2" customFormat="1" spans="1:25">
      <c r="A33" s="28"/>
      <c r="B33" s="28"/>
      <c r="C33" s="29"/>
      <c r="D33" s="29"/>
      <c r="E33" s="35"/>
      <c r="F33" s="29"/>
      <c r="G33" s="29"/>
      <c r="H33" s="35"/>
      <c r="I33" s="29"/>
      <c r="J33" s="29"/>
      <c r="K33" s="35"/>
      <c r="L33" s="29"/>
      <c r="M33" s="29"/>
      <c r="N33" s="35"/>
      <c r="O33" s="42"/>
      <c r="P33" s="42"/>
      <c r="Q33" s="47"/>
      <c r="R33" s="48"/>
      <c r="S33" s="48"/>
      <c r="T33" s="48"/>
      <c r="U33" s="47"/>
      <c r="V33" s="52"/>
      <c r="W33" s="52"/>
      <c r="X33" s="52"/>
      <c r="Y33" s="57"/>
    </row>
    <row r="34" s="1" customFormat="1" spans="1:25">
      <c r="A34" s="3"/>
      <c r="B34" s="3"/>
      <c r="C34" s="3"/>
      <c r="D34" s="4"/>
      <c r="E34" s="5"/>
      <c r="F34" s="3"/>
      <c r="G34" s="4"/>
      <c r="H34" s="5"/>
      <c r="I34" s="3"/>
      <c r="J34" s="3"/>
      <c r="K34" s="5"/>
      <c r="L34" s="3"/>
      <c r="M34" s="3"/>
      <c r="N34" s="5"/>
      <c r="O34" s="3"/>
      <c r="P34" s="3"/>
      <c r="Q34" s="3"/>
      <c r="R34" s="5"/>
      <c r="S34" s="5"/>
      <c r="T34" s="5"/>
      <c r="U34" s="3"/>
      <c r="V34" s="6"/>
      <c r="W34" s="6"/>
      <c r="X34" s="6"/>
      <c r="Y34" s="6"/>
    </row>
  </sheetData>
  <sortState ref="B7:Y31">
    <sortCondition ref="Y7:Y31" descending="1"/>
  </sortState>
  <mergeCells count="23">
    <mergeCell ref="A1:Y1"/>
    <mergeCell ref="A2:Y2"/>
    <mergeCell ref="A3:Y3"/>
    <mergeCell ref="C4:E4"/>
    <mergeCell ref="F4:H4"/>
    <mergeCell ref="I4:N4"/>
    <mergeCell ref="O4:X4"/>
    <mergeCell ref="I5:K5"/>
    <mergeCell ref="L5:N5"/>
    <mergeCell ref="Q5:T5"/>
    <mergeCell ref="U5:X5"/>
    <mergeCell ref="A32:B32"/>
    <mergeCell ref="A4:A6"/>
    <mergeCell ref="B4:B6"/>
    <mergeCell ref="C5:C6"/>
    <mergeCell ref="D5:D6"/>
    <mergeCell ref="E5:E6"/>
    <mergeCell ref="F5:F6"/>
    <mergeCell ref="G5:G6"/>
    <mergeCell ref="H5:H6"/>
    <mergeCell ref="O5:O6"/>
    <mergeCell ref="P5:P6"/>
    <mergeCell ref="Y4:Y6"/>
  </mergeCells>
  <conditionalFormatting sqref="B7:B31">
    <cfRule type="duplicateValues" dxfId="0" priority="4"/>
  </conditionalFormatting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汽车类</vt:lpstr>
      <vt:lpstr>摩托车类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cp:revision>0</cp:revision>
  <dcterms:created xsi:type="dcterms:W3CDTF">2006-09-16T08:00:00Z</dcterms:created>
  <dcterms:modified xsi:type="dcterms:W3CDTF">2026-09-10T09:40:42Z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630BDB7297A946AF8BCE467184E6F481</vt:lpwstr>
  </property>
  <property fmtid="{D5CDD505-2E9C-101B-9397-08002B2CF9AE}" pid="3" name="KSOProductBuildVer">
    <vt:lpwstr>2052-11.8.2.10681</vt:lpwstr>
  </property>
</Properties>
</file>