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0" windowWidth="28680" windowHeight="12300"/>
  </bookViews>
  <sheets>
    <sheet name="附件1总表" sheetId="6" r:id="rId1"/>
    <sheet name="附件2" sheetId="1" r:id="rId2"/>
    <sheet name="附件3" sheetId="5" r:id="rId3"/>
    <sheet name="Sheet2" sheetId="2" state="hidden" r:id="rId4"/>
    <sheet name="Sheet3" sheetId="3" state="hidden" r:id="rId5"/>
    <sheet name="Sheet4" sheetId="4" state="hidden" r:id="rId6"/>
  </sheets>
  <definedNames>
    <definedName name="_xlnm._FilterDatabase" localSheetId="5" hidden="1">Sheet4!$A$4:$IE$152</definedName>
    <definedName name="_xlnm.Print_Area" localSheetId="1">附件2!$A$2:$T$11</definedName>
    <definedName name="_xlnm.Print_Area" localSheetId="2">附件3!$A$2:$O$11</definedName>
    <definedName name="_xlnm.Print_Titles" localSheetId="1">附件2!$4:$6</definedName>
    <definedName name="_xlnm.Print_Titles" localSheetId="2">附件3!$4:$6</definedName>
  </definedNames>
  <calcPr calcId="145621"/>
</workbook>
</file>

<file path=xl/calcChain.xml><?xml version="1.0" encoding="utf-8"?>
<calcChain xmlns="http://schemas.openxmlformats.org/spreadsheetml/2006/main">
  <c r="O7" i="5" l="1"/>
  <c r="N7" i="5"/>
  <c r="M7" i="5"/>
  <c r="L7" i="5"/>
  <c r="K7" i="5"/>
  <c r="J7" i="5"/>
  <c r="I7" i="5"/>
  <c r="H7" i="5"/>
  <c r="G7" i="5"/>
  <c r="F7" i="5"/>
  <c r="E7" i="5"/>
  <c r="D7" i="5"/>
  <c r="C7" i="5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C7" i="1"/>
  <c r="D151" i="4" l="1"/>
  <c r="E152" i="4"/>
  <c r="D149" i="4"/>
  <c r="E150" i="4"/>
  <c r="E148" i="4"/>
  <c r="E147" i="4"/>
  <c r="H146" i="4"/>
  <c r="E146" i="4"/>
  <c r="D145" i="4"/>
  <c r="I144" i="4"/>
  <c r="H144" i="4"/>
  <c r="J144" i="4" s="1"/>
  <c r="J143" i="4" s="1"/>
  <c r="E144" i="4"/>
  <c r="I143" i="4"/>
  <c r="H143" i="4"/>
  <c r="E143" i="4"/>
  <c r="D143" i="4"/>
  <c r="C143" i="4"/>
  <c r="C141" i="4"/>
  <c r="C139" i="4"/>
  <c r="E138" i="4"/>
  <c r="H138" i="4" s="1"/>
  <c r="E137" i="4"/>
  <c r="H137" i="4" s="1"/>
  <c r="E136" i="4"/>
  <c r="H136" i="4" s="1"/>
  <c r="E135" i="4"/>
  <c r="D135" i="4"/>
  <c r="C135" i="4"/>
  <c r="E134" i="4"/>
  <c r="D133" i="4"/>
  <c r="I132" i="4"/>
  <c r="H132" i="4"/>
  <c r="J132" i="4" s="1"/>
  <c r="E132" i="4"/>
  <c r="I131" i="4"/>
  <c r="H131" i="4"/>
  <c r="J131" i="4" s="1"/>
  <c r="E131" i="4"/>
  <c r="I130" i="4"/>
  <c r="E130" i="4"/>
  <c r="D130" i="4"/>
  <c r="C130" i="4"/>
  <c r="C128" i="4"/>
  <c r="C126" i="4"/>
  <c r="D124" i="4"/>
  <c r="H122" i="4"/>
  <c r="E122" i="4"/>
  <c r="I122" i="4" s="1"/>
  <c r="H120" i="4"/>
  <c r="E120" i="4"/>
  <c r="I120" i="4" s="1"/>
  <c r="E119" i="4"/>
  <c r="D116" i="4"/>
  <c r="E117" i="4"/>
  <c r="D114" i="4"/>
  <c r="E115" i="4"/>
  <c r="D112" i="4"/>
  <c r="E113" i="4"/>
  <c r="D110" i="4"/>
  <c r="E111" i="4"/>
  <c r="I109" i="4"/>
  <c r="J109" i="4" s="1"/>
  <c r="E109" i="4"/>
  <c r="H109" i="4" s="1"/>
  <c r="E108" i="4"/>
  <c r="D106" i="4"/>
  <c r="D104" i="4"/>
  <c r="D102" i="4"/>
  <c r="I101" i="4"/>
  <c r="H101" i="4"/>
  <c r="J101" i="4" s="1"/>
  <c r="E101" i="4"/>
  <c r="H100" i="4"/>
  <c r="E100" i="4"/>
  <c r="I100" i="4" s="1"/>
  <c r="C98" i="4"/>
  <c r="D96" i="4"/>
  <c r="C96" i="4"/>
  <c r="E95" i="4"/>
  <c r="D94" i="4"/>
  <c r="C94" i="4"/>
  <c r="E93" i="4"/>
  <c r="D92" i="4"/>
  <c r="C92" i="4"/>
  <c r="E91" i="4"/>
  <c r="D89" i="4"/>
  <c r="D87" i="4"/>
  <c r="E85" i="4"/>
  <c r="I84" i="4"/>
  <c r="E84" i="4"/>
  <c r="H84" i="4" s="1"/>
  <c r="J83" i="4"/>
  <c r="H83" i="4"/>
  <c r="E83" i="4"/>
  <c r="I83" i="4" s="1"/>
  <c r="C82" i="4"/>
  <c r="E81" i="4"/>
  <c r="E80" i="4"/>
  <c r="I80" i="4" s="1"/>
  <c r="E79" i="4"/>
  <c r="H78" i="4"/>
  <c r="E78" i="4"/>
  <c r="D77" i="4"/>
  <c r="E76" i="4"/>
  <c r="D75" i="4"/>
  <c r="E74" i="4"/>
  <c r="H74" i="4" s="1"/>
  <c r="D73" i="4"/>
  <c r="I72" i="4"/>
  <c r="H72" i="4"/>
  <c r="J72" i="4" s="1"/>
  <c r="J71" i="4" s="1"/>
  <c r="E72" i="4"/>
  <c r="I71" i="4"/>
  <c r="H71" i="4"/>
  <c r="E71" i="4"/>
  <c r="D71" i="4"/>
  <c r="C71" i="4"/>
  <c r="E70" i="4"/>
  <c r="I70" i="4" s="1"/>
  <c r="I69" i="4" s="1"/>
  <c r="E69" i="4"/>
  <c r="D69" i="4"/>
  <c r="C69" i="4"/>
  <c r="E68" i="4"/>
  <c r="D67" i="4"/>
  <c r="E66" i="4"/>
  <c r="H66" i="4" s="1"/>
  <c r="D65" i="4"/>
  <c r="H64" i="4"/>
  <c r="J64" i="4" s="1"/>
  <c r="E64" i="4"/>
  <c r="I64" i="4" s="1"/>
  <c r="E63" i="4"/>
  <c r="D60" i="4"/>
  <c r="I62" i="4"/>
  <c r="H62" i="4"/>
  <c r="J62" i="4" s="1"/>
  <c r="E62" i="4"/>
  <c r="I61" i="4"/>
  <c r="H61" i="4"/>
  <c r="J61" i="4" s="1"/>
  <c r="E61" i="4"/>
  <c r="C60" i="4"/>
  <c r="E59" i="4"/>
  <c r="D58" i="4"/>
  <c r="C58" i="4"/>
  <c r="E57" i="4"/>
  <c r="D56" i="4"/>
  <c r="C56" i="4"/>
  <c r="C54" i="4"/>
  <c r="D52" i="4"/>
  <c r="C52" i="4"/>
  <c r="E51" i="4"/>
  <c r="I50" i="4"/>
  <c r="H50" i="4"/>
  <c r="E50" i="4"/>
  <c r="E49" i="4"/>
  <c r="D47" i="4"/>
  <c r="D45" i="4"/>
  <c r="D43" i="4"/>
  <c r="D41" i="4"/>
  <c r="I40" i="4"/>
  <c r="H40" i="4"/>
  <c r="E40" i="4"/>
  <c r="E39" i="4"/>
  <c r="D37" i="4"/>
  <c r="E38" i="4"/>
  <c r="D35" i="4"/>
  <c r="E36" i="4"/>
  <c r="D33" i="4"/>
  <c r="E34" i="4"/>
  <c r="D31" i="4"/>
  <c r="E32" i="4"/>
  <c r="D29" i="4"/>
  <c r="H27" i="4"/>
  <c r="E27" i="4"/>
  <c r="I27" i="4" s="1"/>
  <c r="D22" i="4"/>
  <c r="H25" i="4"/>
  <c r="J25" i="4" s="1"/>
  <c r="E25" i="4"/>
  <c r="I25" i="4" s="1"/>
  <c r="E24" i="4"/>
  <c r="H23" i="4"/>
  <c r="E23" i="4"/>
  <c r="I23" i="4" s="1"/>
  <c r="C22" i="4"/>
  <c r="H21" i="4"/>
  <c r="E21" i="4"/>
  <c r="I21" i="4" s="1"/>
  <c r="I20" i="4" s="1"/>
  <c r="D20" i="4"/>
  <c r="C20" i="4"/>
  <c r="H19" i="4"/>
  <c r="E19" i="4"/>
  <c r="I19" i="4" s="1"/>
  <c r="H17" i="4"/>
  <c r="J17" i="4" s="1"/>
  <c r="E17" i="4"/>
  <c r="I17" i="4" s="1"/>
  <c r="E16" i="4"/>
  <c r="H15" i="4"/>
  <c r="J15" i="4" s="1"/>
  <c r="E15" i="4"/>
  <c r="I15" i="4" s="1"/>
  <c r="J12" i="4"/>
  <c r="I12" i="4"/>
  <c r="H12" i="4"/>
  <c r="E12" i="4"/>
  <c r="J11" i="4"/>
  <c r="I11" i="4"/>
  <c r="H11" i="4"/>
  <c r="E11" i="4"/>
  <c r="D11" i="4"/>
  <c r="C11" i="4"/>
  <c r="H10" i="4"/>
  <c r="E10" i="4"/>
  <c r="I10" i="4" s="1"/>
  <c r="H8" i="4"/>
  <c r="J8" i="4" s="1"/>
  <c r="E8" i="4"/>
  <c r="I8" i="4" s="1"/>
  <c r="E7" i="4"/>
  <c r="F199" i="2"/>
  <c r="E199" i="2"/>
  <c r="F197" i="2"/>
  <c r="E197" i="2"/>
  <c r="F196" i="2"/>
  <c r="E196" i="2"/>
  <c r="F189" i="2"/>
  <c r="E189" i="2"/>
  <c r="F188" i="2"/>
  <c r="E188" i="2"/>
  <c r="F159" i="2"/>
  <c r="E159" i="2"/>
  <c r="F145" i="2"/>
  <c r="E145" i="2"/>
  <c r="F143" i="2"/>
  <c r="E143" i="2"/>
  <c r="F123" i="2"/>
  <c r="E123" i="2"/>
  <c r="F122" i="2"/>
  <c r="E122" i="2"/>
  <c r="F117" i="2"/>
  <c r="E117" i="2"/>
  <c r="F100" i="2"/>
  <c r="E100" i="2"/>
  <c r="F89" i="2"/>
  <c r="E89" i="2"/>
  <c r="F51" i="2"/>
  <c r="E51" i="2"/>
  <c r="H65" i="4" l="1"/>
  <c r="I16" i="4"/>
  <c r="H16" i="4"/>
  <c r="I24" i="4"/>
  <c r="H24" i="4"/>
  <c r="I150" i="4"/>
  <c r="I149" i="4" s="1"/>
  <c r="E149" i="4"/>
  <c r="H150" i="4"/>
  <c r="J21" i="4"/>
  <c r="J20" i="4" s="1"/>
  <c r="H20" i="4"/>
  <c r="I7" i="4"/>
  <c r="H7" i="4"/>
  <c r="D6" i="4"/>
  <c r="J10" i="4"/>
  <c r="E14" i="4"/>
  <c r="J19" i="4"/>
  <c r="J27" i="4"/>
  <c r="D126" i="4"/>
  <c r="E127" i="4"/>
  <c r="D13" i="4"/>
  <c r="E28" i="4"/>
  <c r="E22" i="4" s="1"/>
  <c r="E30" i="4"/>
  <c r="I32" i="4"/>
  <c r="I31" i="4" s="1"/>
  <c r="E31" i="4"/>
  <c r="H32" i="4"/>
  <c r="I34" i="4"/>
  <c r="I33" i="4" s="1"/>
  <c r="E33" i="4"/>
  <c r="H34" i="4"/>
  <c r="I36" i="4"/>
  <c r="I35" i="4" s="1"/>
  <c r="E35" i="4"/>
  <c r="H36" i="4"/>
  <c r="I38" i="4"/>
  <c r="E37" i="4"/>
  <c r="H38" i="4"/>
  <c r="E42" i="4"/>
  <c r="C41" i="4"/>
  <c r="D54" i="4"/>
  <c r="E55" i="4"/>
  <c r="I76" i="4"/>
  <c r="I75" i="4" s="1"/>
  <c r="E75" i="4"/>
  <c r="H76" i="4"/>
  <c r="E9" i="4"/>
  <c r="E18" i="4"/>
  <c r="J23" i="4"/>
  <c r="E26" i="4"/>
  <c r="I57" i="4"/>
  <c r="I56" i="4" s="1"/>
  <c r="E56" i="4"/>
  <c r="H57" i="4"/>
  <c r="I63" i="4"/>
  <c r="E60" i="4"/>
  <c r="H63" i="4"/>
  <c r="I68" i="4"/>
  <c r="I67" i="4" s="1"/>
  <c r="E67" i="4"/>
  <c r="H68" i="4"/>
  <c r="H73" i="4"/>
  <c r="H111" i="4"/>
  <c r="I111" i="4"/>
  <c r="I110" i="4" s="1"/>
  <c r="E110" i="4"/>
  <c r="H115" i="4"/>
  <c r="I115" i="4"/>
  <c r="I114" i="4" s="1"/>
  <c r="E114" i="4"/>
  <c r="H119" i="4"/>
  <c r="I119" i="4"/>
  <c r="C6" i="4"/>
  <c r="C13" i="4"/>
  <c r="E20" i="4"/>
  <c r="C29" i="4"/>
  <c r="C31" i="4"/>
  <c r="C33" i="4"/>
  <c r="C35" i="4"/>
  <c r="C37" i="4"/>
  <c r="E48" i="4"/>
  <c r="C47" i="4"/>
  <c r="I78" i="4"/>
  <c r="J78" i="4" s="1"/>
  <c r="E77" i="4"/>
  <c r="I79" i="4"/>
  <c r="H79" i="4"/>
  <c r="H80" i="4"/>
  <c r="I91" i="4"/>
  <c r="H91" i="4"/>
  <c r="I108" i="4"/>
  <c r="H108" i="4"/>
  <c r="E46" i="4"/>
  <c r="C45" i="4"/>
  <c r="E53" i="4"/>
  <c r="H60" i="4"/>
  <c r="J84" i="4"/>
  <c r="D82" i="4"/>
  <c r="I93" i="4"/>
  <c r="I92" i="4" s="1"/>
  <c r="E92" i="4"/>
  <c r="H93" i="4"/>
  <c r="D98" i="4"/>
  <c r="E99" i="4"/>
  <c r="H113" i="4"/>
  <c r="I113" i="4"/>
  <c r="I112" i="4" s="1"/>
  <c r="E112" i="4"/>
  <c r="H117" i="4"/>
  <c r="I117" i="4"/>
  <c r="I116" i="4" s="1"/>
  <c r="E116" i="4"/>
  <c r="I39" i="4"/>
  <c r="H39" i="4"/>
  <c r="J40" i="4"/>
  <c r="E44" i="4"/>
  <c r="C43" i="4"/>
  <c r="I49" i="4"/>
  <c r="H49" i="4"/>
  <c r="J50" i="4"/>
  <c r="I51" i="4"/>
  <c r="H51" i="4"/>
  <c r="I59" i="4"/>
  <c r="I58" i="4" s="1"/>
  <c r="E58" i="4"/>
  <c r="H59" i="4"/>
  <c r="I66" i="4"/>
  <c r="I65" i="4" s="1"/>
  <c r="E65" i="4"/>
  <c r="I74" i="4"/>
  <c r="I73" i="4" s="1"/>
  <c r="E73" i="4"/>
  <c r="H77" i="4"/>
  <c r="I81" i="4"/>
  <c r="H81" i="4"/>
  <c r="I85" i="4"/>
  <c r="H85" i="4"/>
  <c r="E88" i="4"/>
  <c r="C87" i="4"/>
  <c r="E105" i="4"/>
  <c r="C104" i="4"/>
  <c r="I134" i="4"/>
  <c r="I133" i="4" s="1"/>
  <c r="E133" i="4"/>
  <c r="H134" i="4"/>
  <c r="D139" i="4"/>
  <c r="E140" i="4"/>
  <c r="J100" i="4"/>
  <c r="E103" i="4"/>
  <c r="C102" i="4"/>
  <c r="D118" i="4"/>
  <c r="J122" i="4"/>
  <c r="D128" i="4"/>
  <c r="E129" i="4"/>
  <c r="J130" i="4"/>
  <c r="D141" i="4"/>
  <c r="E142" i="4"/>
  <c r="I146" i="4"/>
  <c r="E145" i="4"/>
  <c r="H147" i="4"/>
  <c r="I147" i="4"/>
  <c r="H70" i="4"/>
  <c r="E97" i="4"/>
  <c r="J120" i="4"/>
  <c r="E123" i="4"/>
  <c r="E125" i="4"/>
  <c r="H130" i="4"/>
  <c r="I148" i="4"/>
  <c r="H148" i="4"/>
  <c r="I152" i="4"/>
  <c r="I151" i="4" s="1"/>
  <c r="E151" i="4"/>
  <c r="H152" i="4"/>
  <c r="C65" i="4"/>
  <c r="C67" i="4"/>
  <c r="C73" i="4"/>
  <c r="C75" i="4"/>
  <c r="C77" i="4"/>
  <c r="E82" i="4"/>
  <c r="E86" i="4"/>
  <c r="E90" i="4"/>
  <c r="C89" i="4"/>
  <c r="I95" i="4"/>
  <c r="I94" i="4" s="1"/>
  <c r="E94" i="4"/>
  <c r="H95" i="4"/>
  <c r="E107" i="4"/>
  <c r="C106" i="4"/>
  <c r="E121" i="4"/>
  <c r="E118" i="4" s="1"/>
  <c r="H135" i="4"/>
  <c r="J146" i="4"/>
  <c r="C133" i="4"/>
  <c r="I136" i="4"/>
  <c r="I137" i="4"/>
  <c r="I138" i="4"/>
  <c r="C145" i="4"/>
  <c r="C149" i="4"/>
  <c r="C151" i="4"/>
  <c r="C110" i="4"/>
  <c r="C112" i="4"/>
  <c r="C114" i="4"/>
  <c r="C116" i="4"/>
  <c r="C118" i="4"/>
  <c r="C124" i="4"/>
  <c r="J148" i="4" l="1"/>
  <c r="H123" i="4"/>
  <c r="I123" i="4"/>
  <c r="I145" i="4"/>
  <c r="H129" i="4"/>
  <c r="I129" i="4"/>
  <c r="I128" i="4" s="1"/>
  <c r="E128" i="4"/>
  <c r="J85" i="4"/>
  <c r="J93" i="4"/>
  <c r="J92" i="4" s="1"/>
  <c r="H92" i="4"/>
  <c r="J138" i="4"/>
  <c r="H145" i="4"/>
  <c r="H125" i="4"/>
  <c r="I125" i="4"/>
  <c r="I124" i="4" s="1"/>
  <c r="E124" i="4"/>
  <c r="H140" i="4"/>
  <c r="I140" i="4"/>
  <c r="I139" i="4" s="1"/>
  <c r="E139" i="4"/>
  <c r="I88" i="4"/>
  <c r="I87" i="4" s="1"/>
  <c r="H88" i="4"/>
  <c r="E87" i="4"/>
  <c r="I44" i="4"/>
  <c r="I43" i="4" s="1"/>
  <c r="H44" i="4"/>
  <c r="E43" i="4"/>
  <c r="J137" i="4"/>
  <c r="J91" i="4"/>
  <c r="J79" i="4"/>
  <c r="H110" i="4"/>
  <c r="J111" i="4"/>
  <c r="J110" i="4" s="1"/>
  <c r="I60" i="4"/>
  <c r="I26" i="4"/>
  <c r="H26" i="4"/>
  <c r="I9" i="4"/>
  <c r="H9" i="4"/>
  <c r="I37" i="4"/>
  <c r="H33" i="4"/>
  <c r="J34" i="4"/>
  <c r="J33" i="4" s="1"/>
  <c r="H127" i="4"/>
  <c r="I127" i="4"/>
  <c r="I126" i="4" s="1"/>
  <c r="E126" i="4"/>
  <c r="I14" i="4"/>
  <c r="E13" i="4"/>
  <c r="H14" i="4"/>
  <c r="E6" i="4"/>
  <c r="J16" i="4"/>
  <c r="J66" i="4"/>
  <c r="J65" i="4" s="1"/>
  <c r="I107" i="4"/>
  <c r="H107" i="4"/>
  <c r="E106" i="4"/>
  <c r="J49" i="4"/>
  <c r="H114" i="4"/>
  <c r="J115" i="4"/>
  <c r="J114" i="4" s="1"/>
  <c r="J57" i="4"/>
  <c r="J56" i="4" s="1"/>
  <c r="H56" i="4"/>
  <c r="I42" i="4"/>
  <c r="I41" i="4" s="1"/>
  <c r="H42" i="4"/>
  <c r="E41" i="4"/>
  <c r="H35" i="4"/>
  <c r="J36" i="4"/>
  <c r="J35" i="4" s="1"/>
  <c r="I135" i="4"/>
  <c r="J136" i="4"/>
  <c r="H94" i="4"/>
  <c r="J95" i="4"/>
  <c r="J94" i="4" s="1"/>
  <c r="I90" i="4"/>
  <c r="H90" i="4"/>
  <c r="E89" i="4"/>
  <c r="J152" i="4"/>
  <c r="J151" i="4" s="1"/>
  <c r="H151" i="4"/>
  <c r="H142" i="4"/>
  <c r="I142" i="4"/>
  <c r="I141" i="4" s="1"/>
  <c r="E141" i="4"/>
  <c r="H103" i="4"/>
  <c r="E102" i="4"/>
  <c r="I103" i="4"/>
  <c r="I102" i="4" s="1"/>
  <c r="J134" i="4"/>
  <c r="J133" i="4" s="1"/>
  <c r="H133" i="4"/>
  <c r="I105" i="4"/>
  <c r="I104" i="4" s="1"/>
  <c r="H105" i="4"/>
  <c r="E104" i="4"/>
  <c r="J51" i="4"/>
  <c r="J39" i="4"/>
  <c r="H112" i="4"/>
  <c r="J113" i="4"/>
  <c r="J112" i="4" s="1"/>
  <c r="J108" i="4"/>
  <c r="H48" i="4"/>
  <c r="E47" i="4"/>
  <c r="I48" i="4"/>
  <c r="J119" i="4"/>
  <c r="J74" i="4"/>
  <c r="J73" i="4" s="1"/>
  <c r="J63" i="4"/>
  <c r="I55" i="4"/>
  <c r="I54" i="4" s="1"/>
  <c r="E54" i="4"/>
  <c r="H55" i="4"/>
  <c r="H37" i="4"/>
  <c r="J38" i="4"/>
  <c r="I30" i="4"/>
  <c r="I29" i="4" s="1"/>
  <c r="E29" i="4"/>
  <c r="H30" i="4"/>
  <c r="D5" i="4"/>
  <c r="J24" i="4"/>
  <c r="H69" i="4"/>
  <c r="J70" i="4"/>
  <c r="J69" i="4" s="1"/>
  <c r="I46" i="4"/>
  <c r="I45" i="4" s="1"/>
  <c r="H46" i="4"/>
  <c r="E45" i="4"/>
  <c r="I6" i="4"/>
  <c r="H121" i="4"/>
  <c r="I121" i="4"/>
  <c r="I86" i="4"/>
  <c r="H86" i="4"/>
  <c r="H82" i="4" s="1"/>
  <c r="I97" i="4"/>
  <c r="I96" i="4" s="1"/>
  <c r="E96" i="4"/>
  <c r="H97" i="4"/>
  <c r="J147" i="4"/>
  <c r="J81" i="4"/>
  <c r="H58" i="4"/>
  <c r="J59" i="4"/>
  <c r="J58" i="4" s="1"/>
  <c r="H116" i="4"/>
  <c r="J117" i="4"/>
  <c r="J116" i="4" s="1"/>
  <c r="I99" i="4"/>
  <c r="E98" i="4"/>
  <c r="H99" i="4"/>
  <c r="I53" i="4"/>
  <c r="I52" i="4" s="1"/>
  <c r="E52" i="4"/>
  <c r="H53" i="4"/>
  <c r="J80" i="4"/>
  <c r="I77" i="4"/>
  <c r="C5" i="4"/>
  <c r="J68" i="4"/>
  <c r="J67" i="4" s="1"/>
  <c r="H67" i="4"/>
  <c r="I18" i="4"/>
  <c r="H18" i="4"/>
  <c r="J76" i="4"/>
  <c r="J75" i="4" s="1"/>
  <c r="H75" i="4"/>
  <c r="H31" i="4"/>
  <c r="J32" i="4"/>
  <c r="J31" i="4" s="1"/>
  <c r="I28" i="4"/>
  <c r="H28" i="4"/>
  <c r="H6" i="4"/>
  <c r="J7" i="4"/>
  <c r="J150" i="4"/>
  <c r="J149" i="4" s="1"/>
  <c r="H149" i="4"/>
  <c r="J53" i="4" l="1"/>
  <c r="J52" i="4" s="1"/>
  <c r="H52" i="4"/>
  <c r="I98" i="4"/>
  <c r="I82" i="4"/>
  <c r="J46" i="4"/>
  <c r="J45" i="4" s="1"/>
  <c r="H45" i="4"/>
  <c r="J55" i="4"/>
  <c r="J54" i="4" s="1"/>
  <c r="H54" i="4"/>
  <c r="J105" i="4"/>
  <c r="J104" i="4" s="1"/>
  <c r="H104" i="4"/>
  <c r="J107" i="4"/>
  <c r="H106" i="4"/>
  <c r="I13" i="4"/>
  <c r="I22" i="4"/>
  <c r="J9" i="4"/>
  <c r="H139" i="4"/>
  <c r="J140" i="4"/>
  <c r="J139" i="4" s="1"/>
  <c r="H128" i="4"/>
  <c r="J129" i="4"/>
  <c r="J128" i="4" s="1"/>
  <c r="J28" i="4"/>
  <c r="J18" i="4"/>
  <c r="J121" i="4"/>
  <c r="H118" i="4"/>
  <c r="I47" i="4"/>
  <c r="I106" i="4"/>
  <c r="E5" i="4"/>
  <c r="J123" i="4"/>
  <c r="J99" i="4"/>
  <c r="H98" i="4"/>
  <c r="H29" i="4"/>
  <c r="J30" i="4"/>
  <c r="J29" i="4" s="1"/>
  <c r="J37" i="4"/>
  <c r="J103" i="4"/>
  <c r="J102" i="4" s="1"/>
  <c r="H102" i="4"/>
  <c r="J90" i="4"/>
  <c r="H89" i="4"/>
  <c r="J42" i="4"/>
  <c r="J41" i="4" s="1"/>
  <c r="H41" i="4"/>
  <c r="J145" i="4"/>
  <c r="J14" i="4"/>
  <c r="H13" i="4"/>
  <c r="J88" i="4"/>
  <c r="J87" i="4" s="1"/>
  <c r="H87" i="4"/>
  <c r="I118" i="4"/>
  <c r="J97" i="4"/>
  <c r="J96" i="4" s="1"/>
  <c r="H96" i="4"/>
  <c r="J86" i="4"/>
  <c r="J60" i="4"/>
  <c r="J48" i="4"/>
  <c r="H47" i="4"/>
  <c r="H141" i="4"/>
  <c r="J142" i="4"/>
  <c r="J141" i="4" s="1"/>
  <c r="I89" i="4"/>
  <c r="J135" i="4"/>
  <c r="H126" i="4"/>
  <c r="J127" i="4"/>
  <c r="J126" i="4" s="1"/>
  <c r="J26" i="4"/>
  <c r="H22" i="4"/>
  <c r="J44" i="4"/>
  <c r="J43" i="4" s="1"/>
  <c r="H43" i="4"/>
  <c r="H124" i="4"/>
  <c r="J125" i="4"/>
  <c r="J124" i="4" s="1"/>
  <c r="J77" i="4"/>
  <c r="J13" i="4" l="1"/>
  <c r="J118" i="4"/>
  <c r="J106" i="4"/>
  <c r="J22" i="4"/>
  <c r="J98" i="4"/>
  <c r="J89" i="4"/>
  <c r="I5" i="4"/>
  <c r="J47" i="4"/>
  <c r="J82" i="4"/>
  <c r="H5" i="4"/>
  <c r="J5" i="4" s="1"/>
  <c r="J6" i="4"/>
</calcChain>
</file>

<file path=xl/sharedStrings.xml><?xml version="1.0" encoding="utf-8"?>
<sst xmlns="http://schemas.openxmlformats.org/spreadsheetml/2006/main" count="977" uniqueCount="500">
  <si>
    <t>地区</t>
  </si>
  <si>
    <t>地区编码</t>
  </si>
  <si>
    <t>补助标准
（元/人）</t>
  </si>
  <si>
    <t>省财政分担比例</t>
  </si>
  <si>
    <t>2017年不足100人的小规模小学及小学教学点个数（个）</t>
  </si>
  <si>
    <t>2017年不足100人的小规模小学及小学教学点在校生实有人数（人）</t>
  </si>
  <si>
    <t>资金安排差额人数（人）</t>
  </si>
  <si>
    <t>应提前下达2019年小规模小学和教学点公用经费补助资金总额（万元）（按2017年学生人数）</t>
  </si>
  <si>
    <t>备注</t>
  </si>
  <si>
    <t>合计</t>
  </si>
  <si>
    <t>其中：省财政（含中央）分担</t>
  </si>
  <si>
    <t>市县分担</t>
  </si>
  <si>
    <t>列序号</t>
  </si>
  <si>
    <t>②</t>
  </si>
  <si>
    <t>④</t>
  </si>
  <si>
    <t>⑤</t>
  </si>
  <si>
    <t>*</t>
  </si>
  <si>
    <t>广州市</t>
  </si>
  <si>
    <t>广州市本级</t>
  </si>
  <si>
    <t>越秀区</t>
  </si>
  <si>
    <t>海珠区</t>
  </si>
  <si>
    <t>荔湾区</t>
  </si>
  <si>
    <t>天河区</t>
  </si>
  <si>
    <t>白云区</t>
  </si>
  <si>
    <t>黄埔区</t>
  </si>
  <si>
    <t>花都区</t>
  </si>
  <si>
    <t>番禺区</t>
  </si>
  <si>
    <t>南沙区</t>
  </si>
  <si>
    <t>从化区</t>
  </si>
  <si>
    <t>增城区</t>
  </si>
  <si>
    <t>深圳市</t>
  </si>
  <si>
    <t>深圳市本级</t>
  </si>
  <si>
    <t>福田区</t>
  </si>
  <si>
    <t>罗湖区</t>
  </si>
  <si>
    <t>盐田区</t>
  </si>
  <si>
    <t>南山区</t>
  </si>
  <si>
    <t>宝安区</t>
  </si>
  <si>
    <t>龙岗区</t>
  </si>
  <si>
    <t>珠海市</t>
  </si>
  <si>
    <t>珠海市本级</t>
  </si>
  <si>
    <t>香洲区</t>
  </si>
  <si>
    <t>含高新区、万山、横琴</t>
  </si>
  <si>
    <t>金湾区</t>
  </si>
  <si>
    <t>斗门区</t>
  </si>
  <si>
    <t>汕头市</t>
  </si>
  <si>
    <t>汕头市本级</t>
  </si>
  <si>
    <t>金平区</t>
  </si>
  <si>
    <t>龙湖区</t>
  </si>
  <si>
    <t>澄海区</t>
  </si>
  <si>
    <t>濠江区</t>
  </si>
  <si>
    <t>潮阳区</t>
  </si>
  <si>
    <t>省以上财政分担比例由80%提高到100%。</t>
  </si>
  <si>
    <t>潮南区</t>
  </si>
  <si>
    <t>南澳县</t>
  </si>
  <si>
    <t>佛山市</t>
  </si>
  <si>
    <t>佛山市本级</t>
  </si>
  <si>
    <t>禅城区</t>
  </si>
  <si>
    <t>南海区</t>
  </si>
  <si>
    <t>高明区</t>
  </si>
  <si>
    <t>三水区</t>
  </si>
  <si>
    <t>顺德区</t>
  </si>
  <si>
    <t>韶关市</t>
  </si>
  <si>
    <t>韶关市本级</t>
  </si>
  <si>
    <t>浈江区</t>
  </si>
  <si>
    <t>武江区</t>
  </si>
  <si>
    <t>曲江区</t>
  </si>
  <si>
    <t>乐昌市</t>
  </si>
  <si>
    <t>始兴县</t>
  </si>
  <si>
    <t>新丰县</t>
  </si>
  <si>
    <t>南雄市</t>
  </si>
  <si>
    <t>仁化县</t>
  </si>
  <si>
    <t>翁源县</t>
  </si>
  <si>
    <t>乳源县</t>
  </si>
  <si>
    <t>河源市</t>
  </si>
  <si>
    <t>河源市本级</t>
  </si>
  <si>
    <t>源城区</t>
  </si>
  <si>
    <t>东源县</t>
  </si>
  <si>
    <t>和平县</t>
  </si>
  <si>
    <t>龙川县</t>
  </si>
  <si>
    <t>紫金县</t>
  </si>
  <si>
    <t>连平县</t>
  </si>
  <si>
    <t>梅州市</t>
  </si>
  <si>
    <t>梅州市本级</t>
  </si>
  <si>
    <t>梅江区</t>
  </si>
  <si>
    <t>梅县区</t>
  </si>
  <si>
    <t>平远县</t>
  </si>
  <si>
    <t>蕉岭县</t>
  </si>
  <si>
    <t>大埔县</t>
  </si>
  <si>
    <t>兴宁市</t>
  </si>
  <si>
    <t>丰顺县</t>
  </si>
  <si>
    <t>五华县</t>
  </si>
  <si>
    <t>惠州市</t>
  </si>
  <si>
    <t>惠州市本级</t>
  </si>
  <si>
    <t>惠城区</t>
  </si>
  <si>
    <t>含仲恺区</t>
  </si>
  <si>
    <t>惠阳区</t>
  </si>
  <si>
    <t>含大亚湾区</t>
  </si>
  <si>
    <t>惠东县</t>
  </si>
  <si>
    <t>龙门县</t>
  </si>
  <si>
    <t>博罗县</t>
  </si>
  <si>
    <t>汕尾市</t>
  </si>
  <si>
    <t>汕尾市本级</t>
  </si>
  <si>
    <t>城区</t>
  </si>
  <si>
    <t>省以上财政分担比例由60%提高到100%。</t>
  </si>
  <si>
    <t>海丰县</t>
  </si>
  <si>
    <t>含红海湾区</t>
  </si>
  <si>
    <t>陆丰市</t>
  </si>
  <si>
    <t>含华侨管理区</t>
  </si>
  <si>
    <t>陆河县</t>
  </si>
  <si>
    <t>东莞市</t>
  </si>
  <si>
    <t>中山市</t>
  </si>
  <si>
    <t>江门市</t>
  </si>
  <si>
    <t>江门市本级</t>
  </si>
  <si>
    <t>蓬江区</t>
  </si>
  <si>
    <t>江海区</t>
  </si>
  <si>
    <t>新会区</t>
  </si>
  <si>
    <t>台山市</t>
  </si>
  <si>
    <t>开平市</t>
  </si>
  <si>
    <t>鹤山市</t>
  </si>
  <si>
    <t>恩平市</t>
  </si>
  <si>
    <t>阳江市</t>
  </si>
  <si>
    <t>阳江市本级</t>
  </si>
  <si>
    <t>含海陵岛试验区、高新管理区</t>
  </si>
  <si>
    <t>江城区</t>
  </si>
  <si>
    <t>阳东区</t>
  </si>
  <si>
    <t>阳西县</t>
  </si>
  <si>
    <t>阳春市</t>
  </si>
  <si>
    <t>湛江市</t>
  </si>
  <si>
    <t>湛江市本级</t>
  </si>
  <si>
    <t>赤坎区</t>
  </si>
  <si>
    <t>霞山区</t>
  </si>
  <si>
    <t>麻章区</t>
  </si>
  <si>
    <t>坡头区</t>
  </si>
  <si>
    <t>吴川市</t>
  </si>
  <si>
    <t>遂溪县</t>
  </si>
  <si>
    <t>雷州市</t>
  </si>
  <si>
    <t>廉江市</t>
  </si>
  <si>
    <t>徐闻县</t>
  </si>
  <si>
    <t>茂名市</t>
  </si>
  <si>
    <t>茂名市本级</t>
  </si>
  <si>
    <t>茂南区</t>
  </si>
  <si>
    <t>信宜市</t>
  </si>
  <si>
    <t>电白区</t>
  </si>
  <si>
    <t>含滨海新区、高新社会事务管理局代管</t>
  </si>
  <si>
    <t>化州市</t>
  </si>
  <si>
    <t>高州市</t>
  </si>
  <si>
    <t>肇庆市</t>
  </si>
  <si>
    <t>肇庆市本级</t>
  </si>
  <si>
    <t>端州区</t>
  </si>
  <si>
    <t>鼎湖区</t>
  </si>
  <si>
    <t>四会市</t>
  </si>
  <si>
    <t>含大旺区</t>
  </si>
  <si>
    <t>高要市</t>
  </si>
  <si>
    <t>广宁县</t>
  </si>
  <si>
    <t>德庆县</t>
  </si>
  <si>
    <t>封开县</t>
  </si>
  <si>
    <t>怀集县</t>
  </si>
  <si>
    <t>清远市</t>
  </si>
  <si>
    <t>清远市本级</t>
  </si>
  <si>
    <t>清城区</t>
  </si>
  <si>
    <t>清新区</t>
  </si>
  <si>
    <t>连州市</t>
  </si>
  <si>
    <t>佛冈县</t>
  </si>
  <si>
    <t>阳山县</t>
  </si>
  <si>
    <t>连山县</t>
  </si>
  <si>
    <t>连南县</t>
  </si>
  <si>
    <t>英德市</t>
  </si>
  <si>
    <t>潮州市</t>
  </si>
  <si>
    <t>潮州市本级</t>
  </si>
  <si>
    <t>湘桥区</t>
  </si>
  <si>
    <t>含凤泉湖高新区</t>
  </si>
  <si>
    <t>潮安区</t>
  </si>
  <si>
    <t>含枫溪区</t>
  </si>
  <si>
    <t>饶平县</t>
  </si>
  <si>
    <t>揭阳市</t>
  </si>
  <si>
    <t>揭阳市本级
（不含普侨区）</t>
  </si>
  <si>
    <t>揭阳市本级
（普侨区）</t>
  </si>
  <si>
    <t>榕城区</t>
  </si>
  <si>
    <t>含空港经济区</t>
  </si>
  <si>
    <t>揭东区</t>
  </si>
  <si>
    <t>含蓝城区</t>
  </si>
  <si>
    <t>揭西县</t>
  </si>
  <si>
    <t>普宁市</t>
  </si>
  <si>
    <t>惠来县</t>
  </si>
  <si>
    <t>含大南海石化工业区</t>
  </si>
  <si>
    <t>云浮市</t>
  </si>
  <si>
    <t>云浮市本级</t>
  </si>
  <si>
    <t>云城区</t>
  </si>
  <si>
    <t>郁南县</t>
  </si>
  <si>
    <t>云安县</t>
  </si>
  <si>
    <t>新兴县</t>
  </si>
  <si>
    <t>罗定市</t>
  </si>
  <si>
    <t>单位</t>
  </si>
  <si>
    <t>小学在校生数</t>
  </si>
  <si>
    <t>机构代码</t>
  </si>
  <si>
    <t>初中在校生数</t>
  </si>
  <si>
    <t>440000000</t>
  </si>
  <si>
    <t>440100000</t>
  </si>
  <si>
    <t>440101000</t>
  </si>
  <si>
    <t>440103000</t>
  </si>
  <si>
    <t>440104000</t>
  </si>
  <si>
    <t>440105000</t>
  </si>
  <si>
    <t>440106000</t>
  </si>
  <si>
    <t>440111000</t>
  </si>
  <si>
    <t>440112000</t>
  </si>
  <si>
    <t>440113000</t>
  </si>
  <si>
    <t>440114000</t>
  </si>
  <si>
    <t>440115000</t>
  </si>
  <si>
    <t>萝岗区</t>
  </si>
  <si>
    <t>440116000</t>
  </si>
  <si>
    <t>440117000</t>
  </si>
  <si>
    <t>440118000</t>
  </si>
  <si>
    <t>省直属</t>
  </si>
  <si>
    <t>440199000</t>
  </si>
  <si>
    <t>440200000</t>
  </si>
  <si>
    <t>440201000</t>
  </si>
  <si>
    <t>440203000</t>
  </si>
  <si>
    <t>440204000</t>
  </si>
  <si>
    <t>440205000</t>
  </si>
  <si>
    <t>440222000</t>
  </si>
  <si>
    <t>440224000</t>
  </si>
  <si>
    <t>440229000</t>
  </si>
  <si>
    <t>440232000</t>
  </si>
  <si>
    <t>440233000</t>
  </si>
  <si>
    <t>440281000</t>
  </si>
  <si>
    <t>440282000</t>
  </si>
  <si>
    <t>440299000</t>
  </si>
  <si>
    <t>440300000</t>
  </si>
  <si>
    <t>440301000</t>
  </si>
  <si>
    <t>440303000</t>
  </si>
  <si>
    <t>440304000</t>
  </si>
  <si>
    <t>440305000</t>
  </si>
  <si>
    <t>440306000</t>
  </si>
  <si>
    <t>440307000</t>
  </si>
  <si>
    <t>440308000</t>
  </si>
  <si>
    <t>光明新区代管</t>
  </si>
  <si>
    <t>440391000</t>
  </si>
  <si>
    <t>坪山新区代管</t>
  </si>
  <si>
    <t>440392000</t>
  </si>
  <si>
    <t>龙华新区代管</t>
  </si>
  <si>
    <t>440393000</t>
  </si>
  <si>
    <t>大鹏新区代管</t>
  </si>
  <si>
    <t>440394000</t>
  </si>
  <si>
    <t>440399000</t>
  </si>
  <si>
    <t>440400000</t>
  </si>
  <si>
    <t>440401000</t>
  </si>
  <si>
    <t>440402000</t>
  </si>
  <si>
    <t>440403000</t>
  </si>
  <si>
    <t>440404000</t>
  </si>
  <si>
    <t>高新区</t>
  </si>
  <si>
    <t>440405000</t>
  </si>
  <si>
    <t>高栏港区</t>
  </si>
  <si>
    <t>440406000</t>
  </si>
  <si>
    <t>万山区</t>
  </si>
  <si>
    <t>440407000</t>
  </si>
  <si>
    <t>横琴新区</t>
  </si>
  <si>
    <t>440408000</t>
  </si>
  <si>
    <t>440500000</t>
  </si>
  <si>
    <t>440501000</t>
  </si>
  <si>
    <t>440507000</t>
  </si>
  <si>
    <t>440511000</t>
  </si>
  <si>
    <t>440512000</t>
  </si>
  <si>
    <t>440513000</t>
  </si>
  <si>
    <t>440514000</t>
  </si>
  <si>
    <t>440515000</t>
  </si>
  <si>
    <t>440523000</t>
  </si>
  <si>
    <t>440599000</t>
  </si>
  <si>
    <t>440600000</t>
  </si>
  <si>
    <t>440601000</t>
  </si>
  <si>
    <t>440604000</t>
  </si>
  <si>
    <t>440605000</t>
  </si>
  <si>
    <t>440606000</t>
  </si>
  <si>
    <t>440607000</t>
  </si>
  <si>
    <t>440608000</t>
  </si>
  <si>
    <t>440699000</t>
  </si>
  <si>
    <t>440700000</t>
  </si>
  <si>
    <t>440701000</t>
  </si>
  <si>
    <t>440703000</t>
  </si>
  <si>
    <t>440704000</t>
  </si>
  <si>
    <t>440705000</t>
  </si>
  <si>
    <t>440781000</t>
  </si>
  <si>
    <t>440783000</t>
  </si>
  <si>
    <t>440784000</t>
  </si>
  <si>
    <t>440785000</t>
  </si>
  <si>
    <t>440799000</t>
  </si>
  <si>
    <t>440800000</t>
  </si>
  <si>
    <t>440801000</t>
  </si>
  <si>
    <t>440802000</t>
  </si>
  <si>
    <t>440803000</t>
  </si>
  <si>
    <t>440804000</t>
  </si>
  <si>
    <t>440811000</t>
  </si>
  <si>
    <t>440823000</t>
  </si>
  <si>
    <t>440825000</t>
  </si>
  <si>
    <t>440881000</t>
  </si>
  <si>
    <t>440882000</t>
  </si>
  <si>
    <t>440883000</t>
  </si>
  <si>
    <t>开发区代管</t>
  </si>
  <si>
    <t>440892000</t>
  </si>
  <si>
    <t>440899000</t>
  </si>
  <si>
    <t>440900000</t>
  </si>
  <si>
    <t>440901000</t>
  </si>
  <si>
    <t>440902000</t>
  </si>
  <si>
    <t>440904000</t>
  </si>
  <si>
    <t>440981000</t>
  </si>
  <si>
    <t>440982000</t>
  </si>
  <si>
    <t>440983000</t>
  </si>
  <si>
    <t>滨海新区代管</t>
  </si>
  <si>
    <t>440991000</t>
  </si>
  <si>
    <t>高新社会事务管理局代管</t>
  </si>
  <si>
    <t>440992000</t>
  </si>
  <si>
    <t>440999000</t>
  </si>
  <si>
    <t>441200000</t>
  </si>
  <si>
    <t>441201000</t>
  </si>
  <si>
    <t>441202000</t>
  </si>
  <si>
    <t>441203000</t>
  </si>
  <si>
    <t>441204000</t>
  </si>
  <si>
    <t>441223000</t>
  </si>
  <si>
    <t>441224000</t>
  </si>
  <si>
    <t>441225000</t>
  </si>
  <si>
    <t>441226000</t>
  </si>
  <si>
    <t>高要区</t>
  </si>
  <si>
    <t>441283000</t>
  </si>
  <si>
    <t>441284000</t>
  </si>
  <si>
    <t>大旺区代管</t>
  </si>
  <si>
    <t>441291000</t>
  </si>
  <si>
    <t>441299000</t>
  </si>
  <si>
    <t>441300000</t>
  </si>
  <si>
    <t>441301000</t>
  </si>
  <si>
    <t>441302000</t>
  </si>
  <si>
    <t>441303000</t>
  </si>
  <si>
    <t>441322000</t>
  </si>
  <si>
    <t>441323000</t>
  </si>
  <si>
    <t>441324000</t>
  </si>
  <si>
    <t>大亚湾区代管</t>
  </si>
  <si>
    <t>441391000</t>
  </si>
  <si>
    <t>仲恺区代管</t>
  </si>
  <si>
    <t>441392000</t>
  </si>
  <si>
    <t>441399000</t>
  </si>
  <si>
    <t>441400000</t>
  </si>
  <si>
    <t>441401000</t>
  </si>
  <si>
    <t>441402000</t>
  </si>
  <si>
    <t>441403000</t>
  </si>
  <si>
    <t>441422000</t>
  </si>
  <si>
    <t>441423000</t>
  </si>
  <si>
    <t>441424000</t>
  </si>
  <si>
    <t>441426000</t>
  </si>
  <si>
    <t>441427000</t>
  </si>
  <si>
    <t>441481000</t>
  </si>
  <si>
    <t>441500000</t>
  </si>
  <si>
    <t>441501000</t>
  </si>
  <si>
    <t>441502000</t>
  </si>
  <si>
    <t>441521000</t>
  </si>
  <si>
    <t>441523000</t>
  </si>
  <si>
    <t>441581000</t>
  </si>
  <si>
    <t>红海湾区代管</t>
  </si>
  <si>
    <t>441591000</t>
  </si>
  <si>
    <t>华侨管理区</t>
  </si>
  <si>
    <t>441592000</t>
  </si>
  <si>
    <t>441599000</t>
  </si>
  <si>
    <t>441600000</t>
  </si>
  <si>
    <t>441601000</t>
  </si>
  <si>
    <t>441602000</t>
  </si>
  <si>
    <t>441621000</t>
  </si>
  <si>
    <t>441622000</t>
  </si>
  <si>
    <t>441623000</t>
  </si>
  <si>
    <t>441624000</t>
  </si>
  <si>
    <t>441625000</t>
  </si>
  <si>
    <t>441699000</t>
  </si>
  <si>
    <t>441700000</t>
  </si>
  <si>
    <t>441701000</t>
  </si>
  <si>
    <t>441702000</t>
  </si>
  <si>
    <t>441704000</t>
  </si>
  <si>
    <t>441709000</t>
  </si>
  <si>
    <t>441721000</t>
  </si>
  <si>
    <t>441723000</t>
  </si>
  <si>
    <t>441781000</t>
  </si>
  <si>
    <t>海陵岛试验区代管</t>
  </si>
  <si>
    <t>441791000</t>
  </si>
  <si>
    <t>阳江农垦局代管</t>
  </si>
  <si>
    <t>441792000</t>
  </si>
  <si>
    <t>高新区代管</t>
  </si>
  <si>
    <t>441793000</t>
  </si>
  <si>
    <t>441800000</t>
  </si>
  <si>
    <t>441801000</t>
  </si>
  <si>
    <t>441802000</t>
  </si>
  <si>
    <t>441803000</t>
  </si>
  <si>
    <t>441821000</t>
  </si>
  <si>
    <t>441823000</t>
  </si>
  <si>
    <t>441825000</t>
  </si>
  <si>
    <t>441826000</t>
  </si>
  <si>
    <t>441881000</t>
  </si>
  <si>
    <t>441882000</t>
  </si>
  <si>
    <t>441899000</t>
  </si>
  <si>
    <t>441900000</t>
  </si>
  <si>
    <t>东莞县</t>
  </si>
  <si>
    <t>441901000</t>
  </si>
  <si>
    <t>442000000</t>
  </si>
  <si>
    <t>中山县</t>
  </si>
  <si>
    <t>442001000</t>
  </si>
  <si>
    <t>直属</t>
  </si>
  <si>
    <t>442020000</t>
  </si>
  <si>
    <t>442099000</t>
  </si>
  <si>
    <t>445100000</t>
  </si>
  <si>
    <t>445101000</t>
  </si>
  <si>
    <t>445102000</t>
  </si>
  <si>
    <t>445103000</t>
  </si>
  <si>
    <t>445122000</t>
  </si>
  <si>
    <t>枫溪区代管</t>
  </si>
  <si>
    <t>445191000</t>
  </si>
  <si>
    <t>凤泉湖高新区</t>
  </si>
  <si>
    <t>445195000</t>
  </si>
  <si>
    <t>445199000</t>
  </si>
  <si>
    <t>445200000</t>
  </si>
  <si>
    <t>445201000</t>
  </si>
  <si>
    <t>445202000</t>
  </si>
  <si>
    <t>445203000</t>
  </si>
  <si>
    <t>445222000</t>
  </si>
  <si>
    <t>445224000</t>
  </si>
  <si>
    <t>445281000</t>
  </si>
  <si>
    <t>蓝城区代管(揭东区)</t>
  </si>
  <si>
    <t>445291000</t>
  </si>
  <si>
    <t>空港经济区代管(榕城区)</t>
  </si>
  <si>
    <t>445292000</t>
  </si>
  <si>
    <t>445293000</t>
  </si>
  <si>
    <t>揭阳大南海石化工业区代管(惠来县)</t>
  </si>
  <si>
    <t>445294000</t>
  </si>
  <si>
    <t>445299000</t>
  </si>
  <si>
    <t>445300000</t>
  </si>
  <si>
    <t>445301000</t>
  </si>
  <si>
    <t>445302000</t>
  </si>
  <si>
    <t>445303000</t>
  </si>
  <si>
    <t>445321000</t>
  </si>
  <si>
    <t>445322000</t>
  </si>
  <si>
    <t>445381000</t>
  </si>
  <si>
    <t>应下达2018年城乡义务教育公用经费总额（万元）（按2017年学生人数）</t>
  </si>
  <si>
    <t>提前下达2019年小规模小学和教学点公用经费补助资金安排明细表</t>
  </si>
  <si>
    <t>①</t>
  </si>
  <si>
    <t>③=①*100-②</t>
  </si>
  <si>
    <t>⑥=③*④</t>
  </si>
  <si>
    <t>⑦=③*④*⑤</t>
  </si>
  <si>
    <t>⑧=⑥-⑦</t>
  </si>
  <si>
    <t>⑨</t>
  </si>
  <si>
    <t>汕尾市城区</t>
  </si>
  <si>
    <t>提前下达2019年城乡义务教育家庭经济困难寄宿学生生活费补助资金安排表</t>
    <phoneticPr fontId="6" type="noConversion"/>
  </si>
  <si>
    <t>单位：人、万元</t>
    <phoneticPr fontId="6" type="noConversion"/>
  </si>
  <si>
    <t xml:space="preserve">蓬江区 </t>
    <phoneticPr fontId="6" type="noConversion"/>
  </si>
  <si>
    <t xml:space="preserve">江海区 </t>
    <phoneticPr fontId="6" type="noConversion"/>
  </si>
  <si>
    <t xml:space="preserve">新会区 </t>
    <phoneticPr fontId="6" type="noConversion"/>
  </si>
  <si>
    <t xml:space="preserve">台山市 </t>
    <phoneticPr fontId="6" type="noConversion"/>
  </si>
  <si>
    <t>开平市</t>
    <phoneticPr fontId="6" type="noConversion"/>
  </si>
  <si>
    <t xml:space="preserve">鹤山市 </t>
    <phoneticPr fontId="6" type="noConversion"/>
  </si>
  <si>
    <t>恩平市</t>
    <phoneticPr fontId="6" type="noConversion"/>
  </si>
  <si>
    <t>2019年需求人数</t>
    <phoneticPr fontId="6" type="noConversion"/>
  </si>
  <si>
    <t>2019年需求金额</t>
    <phoneticPr fontId="6" type="noConversion"/>
  </si>
  <si>
    <t>结余资金</t>
    <phoneticPr fontId="6" type="noConversion"/>
  </si>
  <si>
    <t>2019年核定下达</t>
    <phoneticPr fontId="6" type="noConversion"/>
  </si>
  <si>
    <t>留待以后年度抵扣</t>
    <phoneticPr fontId="6" type="noConversion"/>
  </si>
  <si>
    <t>小学</t>
    <phoneticPr fontId="6" type="noConversion"/>
  </si>
  <si>
    <t>初中</t>
    <phoneticPr fontId="6" type="noConversion"/>
  </si>
  <si>
    <t>本次实际下达金额</t>
    <phoneticPr fontId="6" type="noConversion"/>
  </si>
  <si>
    <t>合计</t>
    <phoneticPr fontId="6" type="noConversion"/>
  </si>
  <si>
    <t>小学</t>
    <phoneticPr fontId="6" type="noConversion"/>
  </si>
  <si>
    <t>初中</t>
    <phoneticPr fontId="6" type="noConversion"/>
  </si>
  <si>
    <t>中央财政</t>
    <phoneticPr fontId="6" type="noConversion"/>
  </si>
  <si>
    <t>省财政</t>
    <phoneticPr fontId="6" type="noConversion"/>
  </si>
  <si>
    <t>2019年待追加中央资金</t>
    <phoneticPr fontId="6" type="noConversion"/>
  </si>
  <si>
    <t>附件2：</t>
    <phoneticPr fontId="6" type="noConversion"/>
  </si>
  <si>
    <t>单位：元</t>
  </si>
  <si>
    <t>二级项目名称</t>
  </si>
  <si>
    <t>功能分类科目</t>
  </si>
  <si>
    <t>金额</t>
  </si>
  <si>
    <t xml:space="preserve">    江门市小计</t>
  </si>
  <si>
    <t>613</t>
  </si>
  <si>
    <t/>
  </si>
  <si>
    <t xml:space="preserve"> </t>
  </si>
  <si>
    <t>4,315,000.00</t>
  </si>
  <si>
    <t xml:space="preserve">        江门市本级</t>
  </si>
  <si>
    <t>613001</t>
  </si>
  <si>
    <t>广东省2019年城乡义务教育家庭经济困难寄宿学生生活费补助资金（省级）</t>
  </si>
  <si>
    <t>2300245 教育共同财政事权转移支付支出</t>
  </si>
  <si>
    <t>15,000.00</t>
  </si>
  <si>
    <t xml:space="preserve">        蓬江区</t>
  </si>
  <si>
    <t>613002</t>
  </si>
  <si>
    <t xml:space="preserve">        新会区</t>
  </si>
  <si>
    <t>613004</t>
  </si>
  <si>
    <t xml:space="preserve">        台山市</t>
  </si>
  <si>
    <t>613005</t>
  </si>
  <si>
    <t>广东省2019年农村非寄宿家庭经济困难学生生活费补助资金（省级）</t>
  </si>
  <si>
    <t xml:space="preserve">        鹤山市</t>
  </si>
  <si>
    <t>613007</t>
  </si>
  <si>
    <t xml:space="preserve">        恩平市</t>
  </si>
  <si>
    <t>613008</t>
  </si>
  <si>
    <t>附件1</t>
    <phoneticPr fontId="6" type="noConversion"/>
  </si>
  <si>
    <t>附件3：</t>
    <phoneticPr fontId="6" type="noConversion"/>
  </si>
  <si>
    <t>江门市教育局</t>
    <phoneticPr fontId="6" type="noConversion"/>
  </si>
  <si>
    <t>先下达市教育局，待新学期开学后统计学生申请人数再下达。</t>
    <phoneticPr fontId="6" type="noConversion"/>
  </si>
  <si>
    <t>提前下达2019年农村非寄宿家庭经济困难学生生活费补助资金安排表</t>
    <phoneticPr fontId="6" type="noConversion"/>
  </si>
  <si>
    <t>本次下达金额（取整）</t>
    <phoneticPr fontId="6" type="noConversion"/>
  </si>
  <si>
    <t xml:space="preserve">        开平市</t>
    <phoneticPr fontId="6" type="noConversion"/>
  </si>
  <si>
    <t>提前下达2019年义务教育家庭经济困难学生生活费补助分配情况表 （汇总）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</si>
</sst>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_);[Red]\(0.00\)"/>
    <numFmt numFmtId="178" formatCode="0.0000"/>
  </numFmts>
  <fonts count="17">
    <font>
      <sz val="12"/>
      <color theme="1"/>
      <name val="宋体"/>
      <charset val="134"/>
      <scheme val="minor"/>
    </font>
    <font>
      <sz val="12"/>
      <name val="宋体"/>
      <family val="3"/>
      <charset val="134"/>
    </font>
    <font>
      <sz val="20"/>
      <color indexed="8"/>
      <name val="方正小标宋简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indexed="8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6"/>
      <color indexed="8"/>
      <name val="黑体"/>
      <family val="3"/>
      <charset val="134"/>
    </font>
    <font>
      <b/>
      <sz val="18"/>
      <color indexed="8"/>
      <name val="方正小标宋简体"/>
      <family val="3"/>
      <charset val="134"/>
    </font>
    <font>
      <sz val="10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9" tint="0.399914548173467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2" fillId="0" borderId="0"/>
  </cellStyleXfs>
  <cellXfs count="77">
    <xf numFmtId="0" fontId="0" fillId="0" borderId="0" xfId="0">
      <alignment vertical="center"/>
    </xf>
    <xf numFmtId="0" fontId="0" fillId="0" borderId="0" xfId="0" applyAlignment="1"/>
    <xf numFmtId="0" fontId="1" fillId="0" borderId="0" xfId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176" fontId="1" fillId="2" borderId="2" xfId="1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6" fontId="1" fillId="0" borderId="2" xfId="1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3" borderId="2" xfId="1" applyFill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3" borderId="2" xfId="2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1" fillId="4" borderId="0" xfId="1" applyFill="1">
      <alignment vertical="center"/>
    </xf>
    <xf numFmtId="0" fontId="1" fillId="4" borderId="0" xfId="1" applyFill="1" applyAlignment="1">
      <alignment horizontal="center" vertical="center" wrapText="1"/>
    </xf>
    <xf numFmtId="0" fontId="1" fillId="0" borderId="2" xfId="2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176" fontId="1" fillId="4" borderId="2" xfId="1" applyNumberFormat="1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0" borderId="2" xfId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>
      <alignment vertical="center" wrapText="1"/>
    </xf>
    <xf numFmtId="0" fontId="1" fillId="0" borderId="2" xfId="1" applyFill="1" applyBorder="1" applyAlignment="1">
      <alignment horizontal="center" vertical="center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4" fillId="0" borderId="6" xfId="0" quotePrefix="1" applyNumberFormat="1" applyFont="1" applyFill="1" applyBorder="1" applyAlignment="1" applyProtection="1">
      <alignment vertical="center"/>
    </xf>
    <xf numFmtId="0" fontId="4" fillId="7" borderId="6" xfId="0" quotePrefix="1" applyNumberFormat="1" applyFont="1" applyFill="1" applyBorder="1" applyAlignment="1" applyProtection="1">
      <alignment vertical="center"/>
    </xf>
    <xf numFmtId="0" fontId="4" fillId="8" borderId="6" xfId="0" quotePrefix="1" applyNumberFormat="1" applyFont="1" applyFill="1" applyBorder="1" applyAlignment="1" applyProtection="1">
      <alignment vertical="center"/>
    </xf>
    <xf numFmtId="0" fontId="1" fillId="0" borderId="2" xfId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" fillId="0" borderId="0" xfId="1" applyFill="1" applyAlignment="1">
      <alignment horizontal="center" vertical="center" wrapText="1"/>
    </xf>
    <xf numFmtId="0" fontId="1" fillId="0" borderId="0" xfId="1" applyFill="1" applyAlignment="1">
      <alignment horizontal="center" vertical="center"/>
    </xf>
    <xf numFmtId="0" fontId="1" fillId="0" borderId="0" xfId="1" applyFill="1">
      <alignment vertical="center"/>
    </xf>
    <xf numFmtId="0" fontId="1" fillId="0" borderId="2" xfId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vertical="center" wrapText="1"/>
    </xf>
    <xf numFmtId="0" fontId="1" fillId="0" borderId="0" xfId="1" applyFont="1" applyFill="1" applyAlignment="1">
      <alignment horizontal="left" vertical="center"/>
    </xf>
    <xf numFmtId="0" fontId="12" fillId="0" borderId="0" xfId="5"/>
    <xf numFmtId="0" fontId="16" fillId="0" borderId="7" xfId="5" applyFont="1" applyBorder="1" applyAlignment="1">
      <alignment horizontal="center" vertical="center"/>
    </xf>
    <xf numFmtId="0" fontId="16" fillId="0" borderId="7" xfId="5" applyFont="1" applyBorder="1" applyAlignment="1">
      <alignment horizontal="left" vertical="center"/>
    </xf>
    <xf numFmtId="0" fontId="15" fillId="0" borderId="7" xfId="5" applyFont="1" applyBorder="1" applyAlignment="1">
      <alignment horizontal="left" vertical="center" wrapText="1"/>
    </xf>
    <xf numFmtId="0" fontId="15" fillId="0" borderId="7" xfId="5" applyFont="1" applyBorder="1" applyAlignment="1">
      <alignment horizontal="right" vertical="center"/>
    </xf>
    <xf numFmtId="4" fontId="15" fillId="0" borderId="7" xfId="5" applyNumberFormat="1" applyFont="1" applyBorder="1" applyAlignment="1">
      <alignment horizontal="right" vertical="center"/>
    </xf>
    <xf numFmtId="0" fontId="15" fillId="0" borderId="7" xfId="5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3" fillId="0" borderId="0" xfId="5" applyFont="1" applyBorder="1" applyAlignment="1">
      <alignment horizontal="left" vertical="center"/>
    </xf>
    <xf numFmtId="0" fontId="12" fillId="0" borderId="0" xfId="5"/>
    <xf numFmtId="0" fontId="14" fillId="0" borderId="0" xfId="5" applyFont="1" applyBorder="1" applyAlignment="1">
      <alignment horizontal="center" vertical="center" wrapText="1"/>
    </xf>
    <xf numFmtId="0" fontId="15" fillId="0" borderId="0" xfId="5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5" fillId="6" borderId="3" xfId="0" applyNumberFormat="1" applyFont="1" applyFill="1" applyBorder="1" applyAlignment="1" applyProtection="1">
      <alignment horizontal="center" vertical="center"/>
    </xf>
    <xf numFmtId="0" fontId="5" fillId="6" borderId="4" xfId="0" applyNumberFormat="1" applyFont="1" applyFill="1" applyBorder="1" applyAlignment="1" applyProtection="1">
      <alignment horizontal="center" vertical="center"/>
    </xf>
    <xf numFmtId="0" fontId="5" fillId="6" borderId="5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6">
    <cellStyle name="常规" xfId="0" builtinId="0"/>
    <cellStyle name="常规 2" xfId="4"/>
    <cellStyle name="常规 3" xfId="5"/>
    <cellStyle name="常规 4 2" xfId="3"/>
    <cellStyle name="常规_2012年全省义务教育在校生数情况表(报省财政厅）" xfId="1"/>
    <cellStyle name="常规_单位信息表" xfId="2"/>
  </cellStyles>
  <dxfs count="0"/>
  <tableStyles count="0" defaultTableStyle="TableStyleMedium2" defaultPivotStyle="PivotStyleLight16"/>
  <colors>
    <mruColors>
      <color rgb="FFFFFF00"/>
      <color rgb="FF99CCFF"/>
      <color rgb="FFFF0000"/>
      <color rgb="FFFFFFFF"/>
      <color rgb="FFFFCC99"/>
      <color rgb="FFFABF8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D8" sqref="D8"/>
    </sheetView>
  </sheetViews>
  <sheetFormatPr defaultColWidth="8" defaultRowHeight="12.75"/>
  <cols>
    <col min="1" max="1" width="32.875" style="53" customWidth="1"/>
    <col min="2" max="2" width="11" style="53" customWidth="1"/>
    <col min="3" max="3" width="43.75" style="53" customWidth="1"/>
    <col min="4" max="4" width="38.25" style="53" customWidth="1"/>
    <col min="5" max="5" width="27.375" style="53" customWidth="1"/>
    <col min="6" max="6" width="14.75" style="53" customWidth="1"/>
    <col min="7" max="256" width="8" style="53"/>
    <col min="257" max="257" width="32.875" style="53" customWidth="1"/>
    <col min="258" max="258" width="11" style="53" customWidth="1"/>
    <col min="259" max="259" width="43.75" style="53" customWidth="1"/>
    <col min="260" max="260" width="38.25" style="53" customWidth="1"/>
    <col min="261" max="261" width="27.375" style="53" customWidth="1"/>
    <col min="262" max="262" width="11" style="53" customWidth="1"/>
    <col min="263" max="512" width="8" style="53"/>
    <col min="513" max="513" width="32.875" style="53" customWidth="1"/>
    <col min="514" max="514" width="11" style="53" customWidth="1"/>
    <col min="515" max="515" width="43.75" style="53" customWidth="1"/>
    <col min="516" max="516" width="38.25" style="53" customWidth="1"/>
    <col min="517" max="517" width="27.375" style="53" customWidth="1"/>
    <col min="518" max="518" width="11" style="53" customWidth="1"/>
    <col min="519" max="768" width="8" style="53"/>
    <col min="769" max="769" width="32.875" style="53" customWidth="1"/>
    <col min="770" max="770" width="11" style="53" customWidth="1"/>
    <col min="771" max="771" width="43.75" style="53" customWidth="1"/>
    <col min="772" max="772" width="38.25" style="53" customWidth="1"/>
    <col min="773" max="773" width="27.375" style="53" customWidth="1"/>
    <col min="774" max="774" width="11" style="53" customWidth="1"/>
    <col min="775" max="1024" width="8" style="53"/>
    <col min="1025" max="1025" width="32.875" style="53" customWidth="1"/>
    <col min="1026" max="1026" width="11" style="53" customWidth="1"/>
    <col min="1027" max="1027" width="43.75" style="53" customWidth="1"/>
    <col min="1028" max="1028" width="38.25" style="53" customWidth="1"/>
    <col min="1029" max="1029" width="27.375" style="53" customWidth="1"/>
    <col min="1030" max="1030" width="11" style="53" customWidth="1"/>
    <col min="1031" max="1280" width="8" style="53"/>
    <col min="1281" max="1281" width="32.875" style="53" customWidth="1"/>
    <col min="1282" max="1282" width="11" style="53" customWidth="1"/>
    <col min="1283" max="1283" width="43.75" style="53" customWidth="1"/>
    <col min="1284" max="1284" width="38.25" style="53" customWidth="1"/>
    <col min="1285" max="1285" width="27.375" style="53" customWidth="1"/>
    <col min="1286" max="1286" width="11" style="53" customWidth="1"/>
    <col min="1287" max="1536" width="8" style="53"/>
    <col min="1537" max="1537" width="32.875" style="53" customWidth="1"/>
    <col min="1538" max="1538" width="11" style="53" customWidth="1"/>
    <col min="1539" max="1539" width="43.75" style="53" customWidth="1"/>
    <col min="1540" max="1540" width="38.25" style="53" customWidth="1"/>
    <col min="1541" max="1541" width="27.375" style="53" customWidth="1"/>
    <col min="1542" max="1542" width="11" style="53" customWidth="1"/>
    <col min="1543" max="1792" width="8" style="53"/>
    <col min="1793" max="1793" width="32.875" style="53" customWidth="1"/>
    <col min="1794" max="1794" width="11" style="53" customWidth="1"/>
    <col min="1795" max="1795" width="43.75" style="53" customWidth="1"/>
    <col min="1796" max="1796" width="38.25" style="53" customWidth="1"/>
    <col min="1797" max="1797" width="27.375" style="53" customWidth="1"/>
    <col min="1798" max="1798" width="11" style="53" customWidth="1"/>
    <col min="1799" max="2048" width="8" style="53"/>
    <col min="2049" max="2049" width="32.875" style="53" customWidth="1"/>
    <col min="2050" max="2050" width="11" style="53" customWidth="1"/>
    <col min="2051" max="2051" width="43.75" style="53" customWidth="1"/>
    <col min="2052" max="2052" width="38.25" style="53" customWidth="1"/>
    <col min="2053" max="2053" width="27.375" style="53" customWidth="1"/>
    <col min="2054" max="2054" width="11" style="53" customWidth="1"/>
    <col min="2055" max="2304" width="8" style="53"/>
    <col min="2305" max="2305" width="32.875" style="53" customWidth="1"/>
    <col min="2306" max="2306" width="11" style="53" customWidth="1"/>
    <col min="2307" max="2307" width="43.75" style="53" customWidth="1"/>
    <col min="2308" max="2308" width="38.25" style="53" customWidth="1"/>
    <col min="2309" max="2309" width="27.375" style="53" customWidth="1"/>
    <col min="2310" max="2310" width="11" style="53" customWidth="1"/>
    <col min="2311" max="2560" width="8" style="53"/>
    <col min="2561" max="2561" width="32.875" style="53" customWidth="1"/>
    <col min="2562" max="2562" width="11" style="53" customWidth="1"/>
    <col min="2563" max="2563" width="43.75" style="53" customWidth="1"/>
    <col min="2564" max="2564" width="38.25" style="53" customWidth="1"/>
    <col min="2565" max="2565" width="27.375" style="53" customWidth="1"/>
    <col min="2566" max="2566" width="11" style="53" customWidth="1"/>
    <col min="2567" max="2816" width="8" style="53"/>
    <col min="2817" max="2817" width="32.875" style="53" customWidth="1"/>
    <col min="2818" max="2818" width="11" style="53" customWidth="1"/>
    <col min="2819" max="2819" width="43.75" style="53" customWidth="1"/>
    <col min="2820" max="2820" width="38.25" style="53" customWidth="1"/>
    <col min="2821" max="2821" width="27.375" style="53" customWidth="1"/>
    <col min="2822" max="2822" width="11" style="53" customWidth="1"/>
    <col min="2823" max="3072" width="8" style="53"/>
    <col min="3073" max="3073" width="32.875" style="53" customWidth="1"/>
    <col min="3074" max="3074" width="11" style="53" customWidth="1"/>
    <col min="3075" max="3075" width="43.75" style="53" customWidth="1"/>
    <col min="3076" max="3076" width="38.25" style="53" customWidth="1"/>
    <col min="3077" max="3077" width="27.375" style="53" customWidth="1"/>
    <col min="3078" max="3078" width="11" style="53" customWidth="1"/>
    <col min="3079" max="3328" width="8" style="53"/>
    <col min="3329" max="3329" width="32.875" style="53" customWidth="1"/>
    <col min="3330" max="3330" width="11" style="53" customWidth="1"/>
    <col min="3331" max="3331" width="43.75" style="53" customWidth="1"/>
    <col min="3332" max="3332" width="38.25" style="53" customWidth="1"/>
    <col min="3333" max="3333" width="27.375" style="53" customWidth="1"/>
    <col min="3334" max="3334" width="11" style="53" customWidth="1"/>
    <col min="3335" max="3584" width="8" style="53"/>
    <col min="3585" max="3585" width="32.875" style="53" customWidth="1"/>
    <col min="3586" max="3586" width="11" style="53" customWidth="1"/>
    <col min="3587" max="3587" width="43.75" style="53" customWidth="1"/>
    <col min="3588" max="3588" width="38.25" style="53" customWidth="1"/>
    <col min="3589" max="3589" width="27.375" style="53" customWidth="1"/>
    <col min="3590" max="3590" width="11" style="53" customWidth="1"/>
    <col min="3591" max="3840" width="8" style="53"/>
    <col min="3841" max="3841" width="32.875" style="53" customWidth="1"/>
    <col min="3842" max="3842" width="11" style="53" customWidth="1"/>
    <col min="3843" max="3843" width="43.75" style="53" customWidth="1"/>
    <col min="3844" max="3844" width="38.25" style="53" customWidth="1"/>
    <col min="3845" max="3845" width="27.375" style="53" customWidth="1"/>
    <col min="3846" max="3846" width="11" style="53" customWidth="1"/>
    <col min="3847" max="4096" width="8" style="53"/>
    <col min="4097" max="4097" width="32.875" style="53" customWidth="1"/>
    <col min="4098" max="4098" width="11" style="53" customWidth="1"/>
    <col min="4099" max="4099" width="43.75" style="53" customWidth="1"/>
    <col min="4100" max="4100" width="38.25" style="53" customWidth="1"/>
    <col min="4101" max="4101" width="27.375" style="53" customWidth="1"/>
    <col min="4102" max="4102" width="11" style="53" customWidth="1"/>
    <col min="4103" max="4352" width="8" style="53"/>
    <col min="4353" max="4353" width="32.875" style="53" customWidth="1"/>
    <col min="4354" max="4354" width="11" style="53" customWidth="1"/>
    <col min="4355" max="4355" width="43.75" style="53" customWidth="1"/>
    <col min="4356" max="4356" width="38.25" style="53" customWidth="1"/>
    <col min="4357" max="4357" width="27.375" style="53" customWidth="1"/>
    <col min="4358" max="4358" width="11" style="53" customWidth="1"/>
    <col min="4359" max="4608" width="8" style="53"/>
    <col min="4609" max="4609" width="32.875" style="53" customWidth="1"/>
    <col min="4610" max="4610" width="11" style="53" customWidth="1"/>
    <col min="4611" max="4611" width="43.75" style="53" customWidth="1"/>
    <col min="4612" max="4612" width="38.25" style="53" customWidth="1"/>
    <col min="4613" max="4613" width="27.375" style="53" customWidth="1"/>
    <col min="4614" max="4614" width="11" style="53" customWidth="1"/>
    <col min="4615" max="4864" width="8" style="53"/>
    <col min="4865" max="4865" width="32.875" style="53" customWidth="1"/>
    <col min="4866" max="4866" width="11" style="53" customWidth="1"/>
    <col min="4867" max="4867" width="43.75" style="53" customWidth="1"/>
    <col min="4868" max="4868" width="38.25" style="53" customWidth="1"/>
    <col min="4869" max="4869" width="27.375" style="53" customWidth="1"/>
    <col min="4870" max="4870" width="11" style="53" customWidth="1"/>
    <col min="4871" max="5120" width="8" style="53"/>
    <col min="5121" max="5121" width="32.875" style="53" customWidth="1"/>
    <col min="5122" max="5122" width="11" style="53" customWidth="1"/>
    <col min="5123" max="5123" width="43.75" style="53" customWidth="1"/>
    <col min="5124" max="5124" width="38.25" style="53" customWidth="1"/>
    <col min="5125" max="5125" width="27.375" style="53" customWidth="1"/>
    <col min="5126" max="5126" width="11" style="53" customWidth="1"/>
    <col min="5127" max="5376" width="8" style="53"/>
    <col min="5377" max="5377" width="32.875" style="53" customWidth="1"/>
    <col min="5378" max="5378" width="11" style="53" customWidth="1"/>
    <col min="5379" max="5379" width="43.75" style="53" customWidth="1"/>
    <col min="5380" max="5380" width="38.25" style="53" customWidth="1"/>
    <col min="5381" max="5381" width="27.375" style="53" customWidth="1"/>
    <col min="5382" max="5382" width="11" style="53" customWidth="1"/>
    <col min="5383" max="5632" width="8" style="53"/>
    <col min="5633" max="5633" width="32.875" style="53" customWidth="1"/>
    <col min="5634" max="5634" width="11" style="53" customWidth="1"/>
    <col min="5635" max="5635" width="43.75" style="53" customWidth="1"/>
    <col min="5636" max="5636" width="38.25" style="53" customWidth="1"/>
    <col min="5637" max="5637" width="27.375" style="53" customWidth="1"/>
    <col min="5638" max="5638" width="11" style="53" customWidth="1"/>
    <col min="5639" max="5888" width="8" style="53"/>
    <col min="5889" max="5889" width="32.875" style="53" customWidth="1"/>
    <col min="5890" max="5890" width="11" style="53" customWidth="1"/>
    <col min="5891" max="5891" width="43.75" style="53" customWidth="1"/>
    <col min="5892" max="5892" width="38.25" style="53" customWidth="1"/>
    <col min="5893" max="5893" width="27.375" style="53" customWidth="1"/>
    <col min="5894" max="5894" width="11" style="53" customWidth="1"/>
    <col min="5895" max="6144" width="8" style="53"/>
    <col min="6145" max="6145" width="32.875" style="53" customWidth="1"/>
    <col min="6146" max="6146" width="11" style="53" customWidth="1"/>
    <col min="6147" max="6147" width="43.75" style="53" customWidth="1"/>
    <col min="6148" max="6148" width="38.25" style="53" customWidth="1"/>
    <col min="6149" max="6149" width="27.375" style="53" customWidth="1"/>
    <col min="6150" max="6150" width="11" style="53" customWidth="1"/>
    <col min="6151" max="6400" width="8" style="53"/>
    <col min="6401" max="6401" width="32.875" style="53" customWidth="1"/>
    <col min="6402" max="6402" width="11" style="53" customWidth="1"/>
    <col min="6403" max="6403" width="43.75" style="53" customWidth="1"/>
    <col min="6404" max="6404" width="38.25" style="53" customWidth="1"/>
    <col min="6405" max="6405" width="27.375" style="53" customWidth="1"/>
    <col min="6406" max="6406" width="11" style="53" customWidth="1"/>
    <col min="6407" max="6656" width="8" style="53"/>
    <col min="6657" max="6657" width="32.875" style="53" customWidth="1"/>
    <col min="6658" max="6658" width="11" style="53" customWidth="1"/>
    <col min="6659" max="6659" width="43.75" style="53" customWidth="1"/>
    <col min="6660" max="6660" width="38.25" style="53" customWidth="1"/>
    <col min="6661" max="6661" width="27.375" style="53" customWidth="1"/>
    <col min="6662" max="6662" width="11" style="53" customWidth="1"/>
    <col min="6663" max="6912" width="8" style="53"/>
    <col min="6913" max="6913" width="32.875" style="53" customWidth="1"/>
    <col min="6914" max="6914" width="11" style="53" customWidth="1"/>
    <col min="6915" max="6915" width="43.75" style="53" customWidth="1"/>
    <col min="6916" max="6916" width="38.25" style="53" customWidth="1"/>
    <col min="6917" max="6917" width="27.375" style="53" customWidth="1"/>
    <col min="6918" max="6918" width="11" style="53" customWidth="1"/>
    <col min="6919" max="7168" width="8" style="53"/>
    <col min="7169" max="7169" width="32.875" style="53" customWidth="1"/>
    <col min="7170" max="7170" width="11" style="53" customWidth="1"/>
    <col min="7171" max="7171" width="43.75" style="53" customWidth="1"/>
    <col min="7172" max="7172" width="38.25" style="53" customWidth="1"/>
    <col min="7173" max="7173" width="27.375" style="53" customWidth="1"/>
    <col min="7174" max="7174" width="11" style="53" customWidth="1"/>
    <col min="7175" max="7424" width="8" style="53"/>
    <col min="7425" max="7425" width="32.875" style="53" customWidth="1"/>
    <col min="7426" max="7426" width="11" style="53" customWidth="1"/>
    <col min="7427" max="7427" width="43.75" style="53" customWidth="1"/>
    <col min="7428" max="7428" width="38.25" style="53" customWidth="1"/>
    <col min="7429" max="7429" width="27.375" style="53" customWidth="1"/>
    <col min="7430" max="7430" width="11" style="53" customWidth="1"/>
    <col min="7431" max="7680" width="8" style="53"/>
    <col min="7681" max="7681" width="32.875" style="53" customWidth="1"/>
    <col min="7682" max="7682" width="11" style="53" customWidth="1"/>
    <col min="7683" max="7683" width="43.75" style="53" customWidth="1"/>
    <col min="7684" max="7684" width="38.25" style="53" customWidth="1"/>
    <col min="7685" max="7685" width="27.375" style="53" customWidth="1"/>
    <col min="7686" max="7686" width="11" style="53" customWidth="1"/>
    <col min="7687" max="7936" width="8" style="53"/>
    <col min="7937" max="7937" width="32.875" style="53" customWidth="1"/>
    <col min="7938" max="7938" width="11" style="53" customWidth="1"/>
    <col min="7939" max="7939" width="43.75" style="53" customWidth="1"/>
    <col min="7940" max="7940" width="38.25" style="53" customWidth="1"/>
    <col min="7941" max="7941" width="27.375" style="53" customWidth="1"/>
    <col min="7942" max="7942" width="11" style="53" customWidth="1"/>
    <col min="7943" max="8192" width="8" style="53"/>
    <col min="8193" max="8193" width="32.875" style="53" customWidth="1"/>
    <col min="8194" max="8194" width="11" style="53" customWidth="1"/>
    <col min="8195" max="8195" width="43.75" style="53" customWidth="1"/>
    <col min="8196" max="8196" width="38.25" style="53" customWidth="1"/>
    <col min="8197" max="8197" width="27.375" style="53" customWidth="1"/>
    <col min="8198" max="8198" width="11" style="53" customWidth="1"/>
    <col min="8199" max="8448" width="8" style="53"/>
    <col min="8449" max="8449" width="32.875" style="53" customWidth="1"/>
    <col min="8450" max="8450" width="11" style="53" customWidth="1"/>
    <col min="8451" max="8451" width="43.75" style="53" customWidth="1"/>
    <col min="8452" max="8452" width="38.25" style="53" customWidth="1"/>
    <col min="8453" max="8453" width="27.375" style="53" customWidth="1"/>
    <col min="8454" max="8454" width="11" style="53" customWidth="1"/>
    <col min="8455" max="8704" width="8" style="53"/>
    <col min="8705" max="8705" width="32.875" style="53" customWidth="1"/>
    <col min="8706" max="8706" width="11" style="53" customWidth="1"/>
    <col min="8707" max="8707" width="43.75" style="53" customWidth="1"/>
    <col min="8708" max="8708" width="38.25" style="53" customWidth="1"/>
    <col min="8709" max="8709" width="27.375" style="53" customWidth="1"/>
    <col min="8710" max="8710" width="11" style="53" customWidth="1"/>
    <col min="8711" max="8960" width="8" style="53"/>
    <col min="8961" max="8961" width="32.875" style="53" customWidth="1"/>
    <col min="8962" max="8962" width="11" style="53" customWidth="1"/>
    <col min="8963" max="8963" width="43.75" style="53" customWidth="1"/>
    <col min="8964" max="8964" width="38.25" style="53" customWidth="1"/>
    <col min="8965" max="8965" width="27.375" style="53" customWidth="1"/>
    <col min="8966" max="8966" width="11" style="53" customWidth="1"/>
    <col min="8967" max="9216" width="8" style="53"/>
    <col min="9217" max="9217" width="32.875" style="53" customWidth="1"/>
    <col min="9218" max="9218" width="11" style="53" customWidth="1"/>
    <col min="9219" max="9219" width="43.75" style="53" customWidth="1"/>
    <col min="9220" max="9220" width="38.25" style="53" customWidth="1"/>
    <col min="9221" max="9221" width="27.375" style="53" customWidth="1"/>
    <col min="9222" max="9222" width="11" style="53" customWidth="1"/>
    <col min="9223" max="9472" width="8" style="53"/>
    <col min="9473" max="9473" width="32.875" style="53" customWidth="1"/>
    <col min="9474" max="9474" width="11" style="53" customWidth="1"/>
    <col min="9475" max="9475" width="43.75" style="53" customWidth="1"/>
    <col min="9476" max="9476" width="38.25" style="53" customWidth="1"/>
    <col min="9477" max="9477" width="27.375" style="53" customWidth="1"/>
    <col min="9478" max="9478" width="11" style="53" customWidth="1"/>
    <col min="9479" max="9728" width="8" style="53"/>
    <col min="9729" max="9729" width="32.875" style="53" customWidth="1"/>
    <col min="9730" max="9730" width="11" style="53" customWidth="1"/>
    <col min="9731" max="9731" width="43.75" style="53" customWidth="1"/>
    <col min="9732" max="9732" width="38.25" style="53" customWidth="1"/>
    <col min="9733" max="9733" width="27.375" style="53" customWidth="1"/>
    <col min="9734" max="9734" width="11" style="53" customWidth="1"/>
    <col min="9735" max="9984" width="8" style="53"/>
    <col min="9985" max="9985" width="32.875" style="53" customWidth="1"/>
    <col min="9986" max="9986" width="11" style="53" customWidth="1"/>
    <col min="9987" max="9987" width="43.75" style="53" customWidth="1"/>
    <col min="9988" max="9988" width="38.25" style="53" customWidth="1"/>
    <col min="9989" max="9989" width="27.375" style="53" customWidth="1"/>
    <col min="9990" max="9990" width="11" style="53" customWidth="1"/>
    <col min="9991" max="10240" width="8" style="53"/>
    <col min="10241" max="10241" width="32.875" style="53" customWidth="1"/>
    <col min="10242" max="10242" width="11" style="53" customWidth="1"/>
    <col min="10243" max="10243" width="43.75" style="53" customWidth="1"/>
    <col min="10244" max="10244" width="38.25" style="53" customWidth="1"/>
    <col min="10245" max="10245" width="27.375" style="53" customWidth="1"/>
    <col min="10246" max="10246" width="11" style="53" customWidth="1"/>
    <col min="10247" max="10496" width="8" style="53"/>
    <col min="10497" max="10497" width="32.875" style="53" customWidth="1"/>
    <col min="10498" max="10498" width="11" style="53" customWidth="1"/>
    <col min="10499" max="10499" width="43.75" style="53" customWidth="1"/>
    <col min="10500" max="10500" width="38.25" style="53" customWidth="1"/>
    <col min="10501" max="10501" width="27.375" style="53" customWidth="1"/>
    <col min="10502" max="10502" width="11" style="53" customWidth="1"/>
    <col min="10503" max="10752" width="8" style="53"/>
    <col min="10753" max="10753" width="32.875" style="53" customWidth="1"/>
    <col min="10754" max="10754" width="11" style="53" customWidth="1"/>
    <col min="10755" max="10755" width="43.75" style="53" customWidth="1"/>
    <col min="10756" max="10756" width="38.25" style="53" customWidth="1"/>
    <col min="10757" max="10757" width="27.375" style="53" customWidth="1"/>
    <col min="10758" max="10758" width="11" style="53" customWidth="1"/>
    <col min="10759" max="11008" width="8" style="53"/>
    <col min="11009" max="11009" width="32.875" style="53" customWidth="1"/>
    <col min="11010" max="11010" width="11" style="53" customWidth="1"/>
    <col min="11011" max="11011" width="43.75" style="53" customWidth="1"/>
    <col min="11012" max="11012" width="38.25" style="53" customWidth="1"/>
    <col min="11013" max="11013" width="27.375" style="53" customWidth="1"/>
    <col min="11014" max="11014" width="11" style="53" customWidth="1"/>
    <col min="11015" max="11264" width="8" style="53"/>
    <col min="11265" max="11265" width="32.875" style="53" customWidth="1"/>
    <col min="11266" max="11266" width="11" style="53" customWidth="1"/>
    <col min="11267" max="11267" width="43.75" style="53" customWidth="1"/>
    <col min="11268" max="11268" width="38.25" style="53" customWidth="1"/>
    <col min="11269" max="11269" width="27.375" style="53" customWidth="1"/>
    <col min="11270" max="11270" width="11" style="53" customWidth="1"/>
    <col min="11271" max="11520" width="8" style="53"/>
    <col min="11521" max="11521" width="32.875" style="53" customWidth="1"/>
    <col min="11522" max="11522" width="11" style="53" customWidth="1"/>
    <col min="11523" max="11523" width="43.75" style="53" customWidth="1"/>
    <col min="11524" max="11524" width="38.25" style="53" customWidth="1"/>
    <col min="11525" max="11525" width="27.375" style="53" customWidth="1"/>
    <col min="11526" max="11526" width="11" style="53" customWidth="1"/>
    <col min="11527" max="11776" width="8" style="53"/>
    <col min="11777" max="11777" width="32.875" style="53" customWidth="1"/>
    <col min="11778" max="11778" width="11" style="53" customWidth="1"/>
    <col min="11779" max="11779" width="43.75" style="53" customWidth="1"/>
    <col min="11780" max="11780" width="38.25" style="53" customWidth="1"/>
    <col min="11781" max="11781" width="27.375" style="53" customWidth="1"/>
    <col min="11782" max="11782" width="11" style="53" customWidth="1"/>
    <col min="11783" max="12032" width="8" style="53"/>
    <col min="12033" max="12033" width="32.875" style="53" customWidth="1"/>
    <col min="12034" max="12034" width="11" style="53" customWidth="1"/>
    <col min="12035" max="12035" width="43.75" style="53" customWidth="1"/>
    <col min="12036" max="12036" width="38.25" style="53" customWidth="1"/>
    <col min="12037" max="12037" width="27.375" style="53" customWidth="1"/>
    <col min="12038" max="12038" width="11" style="53" customWidth="1"/>
    <col min="12039" max="12288" width="8" style="53"/>
    <col min="12289" max="12289" width="32.875" style="53" customWidth="1"/>
    <col min="12290" max="12290" width="11" style="53" customWidth="1"/>
    <col min="12291" max="12291" width="43.75" style="53" customWidth="1"/>
    <col min="12292" max="12292" width="38.25" style="53" customWidth="1"/>
    <col min="12293" max="12293" width="27.375" style="53" customWidth="1"/>
    <col min="12294" max="12294" width="11" style="53" customWidth="1"/>
    <col min="12295" max="12544" width="8" style="53"/>
    <col min="12545" max="12545" width="32.875" style="53" customWidth="1"/>
    <col min="12546" max="12546" width="11" style="53" customWidth="1"/>
    <col min="12547" max="12547" width="43.75" style="53" customWidth="1"/>
    <col min="12548" max="12548" width="38.25" style="53" customWidth="1"/>
    <col min="12549" max="12549" width="27.375" style="53" customWidth="1"/>
    <col min="12550" max="12550" width="11" style="53" customWidth="1"/>
    <col min="12551" max="12800" width="8" style="53"/>
    <col min="12801" max="12801" width="32.875" style="53" customWidth="1"/>
    <col min="12802" max="12802" width="11" style="53" customWidth="1"/>
    <col min="12803" max="12803" width="43.75" style="53" customWidth="1"/>
    <col min="12804" max="12804" width="38.25" style="53" customWidth="1"/>
    <col min="12805" max="12805" width="27.375" style="53" customWidth="1"/>
    <col min="12806" max="12806" width="11" style="53" customWidth="1"/>
    <col min="12807" max="13056" width="8" style="53"/>
    <col min="13057" max="13057" width="32.875" style="53" customWidth="1"/>
    <col min="13058" max="13058" width="11" style="53" customWidth="1"/>
    <col min="13059" max="13059" width="43.75" style="53" customWidth="1"/>
    <col min="13060" max="13060" width="38.25" style="53" customWidth="1"/>
    <col min="13061" max="13061" width="27.375" style="53" customWidth="1"/>
    <col min="13062" max="13062" width="11" style="53" customWidth="1"/>
    <col min="13063" max="13312" width="8" style="53"/>
    <col min="13313" max="13313" width="32.875" style="53" customWidth="1"/>
    <col min="13314" max="13314" width="11" style="53" customWidth="1"/>
    <col min="13315" max="13315" width="43.75" style="53" customWidth="1"/>
    <col min="13316" max="13316" width="38.25" style="53" customWidth="1"/>
    <col min="13317" max="13317" width="27.375" style="53" customWidth="1"/>
    <col min="13318" max="13318" width="11" style="53" customWidth="1"/>
    <col min="13319" max="13568" width="8" style="53"/>
    <col min="13569" max="13569" width="32.875" style="53" customWidth="1"/>
    <col min="13570" max="13570" width="11" style="53" customWidth="1"/>
    <col min="13571" max="13571" width="43.75" style="53" customWidth="1"/>
    <col min="13572" max="13572" width="38.25" style="53" customWidth="1"/>
    <col min="13573" max="13573" width="27.375" style="53" customWidth="1"/>
    <col min="13574" max="13574" width="11" style="53" customWidth="1"/>
    <col min="13575" max="13824" width="8" style="53"/>
    <col min="13825" max="13825" width="32.875" style="53" customWidth="1"/>
    <col min="13826" max="13826" width="11" style="53" customWidth="1"/>
    <col min="13827" max="13827" width="43.75" style="53" customWidth="1"/>
    <col min="13828" max="13828" width="38.25" style="53" customWidth="1"/>
    <col min="13829" max="13829" width="27.375" style="53" customWidth="1"/>
    <col min="13830" max="13830" width="11" style="53" customWidth="1"/>
    <col min="13831" max="14080" width="8" style="53"/>
    <col min="14081" max="14081" width="32.875" style="53" customWidth="1"/>
    <col min="14082" max="14082" width="11" style="53" customWidth="1"/>
    <col min="14083" max="14083" width="43.75" style="53" customWidth="1"/>
    <col min="14084" max="14084" width="38.25" style="53" customWidth="1"/>
    <col min="14085" max="14085" width="27.375" style="53" customWidth="1"/>
    <col min="14086" max="14086" width="11" style="53" customWidth="1"/>
    <col min="14087" max="14336" width="8" style="53"/>
    <col min="14337" max="14337" width="32.875" style="53" customWidth="1"/>
    <col min="14338" max="14338" width="11" style="53" customWidth="1"/>
    <col min="14339" max="14339" width="43.75" style="53" customWidth="1"/>
    <col min="14340" max="14340" width="38.25" style="53" customWidth="1"/>
    <col min="14341" max="14341" width="27.375" style="53" customWidth="1"/>
    <col min="14342" max="14342" width="11" style="53" customWidth="1"/>
    <col min="14343" max="14592" width="8" style="53"/>
    <col min="14593" max="14593" width="32.875" style="53" customWidth="1"/>
    <col min="14594" max="14594" width="11" style="53" customWidth="1"/>
    <col min="14595" max="14595" width="43.75" style="53" customWidth="1"/>
    <col min="14596" max="14596" width="38.25" style="53" customWidth="1"/>
    <col min="14597" max="14597" width="27.375" style="53" customWidth="1"/>
    <col min="14598" max="14598" width="11" style="53" customWidth="1"/>
    <col min="14599" max="14848" width="8" style="53"/>
    <col min="14849" max="14849" width="32.875" style="53" customWidth="1"/>
    <col min="14850" max="14850" width="11" style="53" customWidth="1"/>
    <col min="14851" max="14851" width="43.75" style="53" customWidth="1"/>
    <col min="14852" max="14852" width="38.25" style="53" customWidth="1"/>
    <col min="14853" max="14853" width="27.375" style="53" customWidth="1"/>
    <col min="14854" max="14854" width="11" style="53" customWidth="1"/>
    <col min="14855" max="15104" width="8" style="53"/>
    <col min="15105" max="15105" width="32.875" style="53" customWidth="1"/>
    <col min="15106" max="15106" width="11" style="53" customWidth="1"/>
    <col min="15107" max="15107" width="43.75" style="53" customWidth="1"/>
    <col min="15108" max="15108" width="38.25" style="53" customWidth="1"/>
    <col min="15109" max="15109" width="27.375" style="53" customWidth="1"/>
    <col min="15110" max="15110" width="11" style="53" customWidth="1"/>
    <col min="15111" max="15360" width="8" style="53"/>
    <col min="15361" max="15361" width="32.875" style="53" customWidth="1"/>
    <col min="15362" max="15362" width="11" style="53" customWidth="1"/>
    <col min="15363" max="15363" width="43.75" style="53" customWidth="1"/>
    <col min="15364" max="15364" width="38.25" style="53" customWidth="1"/>
    <col min="15365" max="15365" width="27.375" style="53" customWidth="1"/>
    <col min="15366" max="15366" width="11" style="53" customWidth="1"/>
    <col min="15367" max="15616" width="8" style="53"/>
    <col min="15617" max="15617" width="32.875" style="53" customWidth="1"/>
    <col min="15618" max="15618" width="11" style="53" customWidth="1"/>
    <col min="15619" max="15619" width="43.75" style="53" customWidth="1"/>
    <col min="15620" max="15620" width="38.25" style="53" customWidth="1"/>
    <col min="15621" max="15621" width="27.375" style="53" customWidth="1"/>
    <col min="15622" max="15622" width="11" style="53" customWidth="1"/>
    <col min="15623" max="15872" width="8" style="53"/>
    <col min="15873" max="15873" width="32.875" style="53" customWidth="1"/>
    <col min="15874" max="15874" width="11" style="53" customWidth="1"/>
    <col min="15875" max="15875" width="43.75" style="53" customWidth="1"/>
    <col min="15876" max="15876" width="38.25" style="53" customWidth="1"/>
    <col min="15877" max="15877" width="27.375" style="53" customWidth="1"/>
    <col min="15878" max="15878" width="11" style="53" customWidth="1"/>
    <col min="15879" max="16128" width="8" style="53"/>
    <col min="16129" max="16129" width="32.875" style="53" customWidth="1"/>
    <col min="16130" max="16130" width="11" style="53" customWidth="1"/>
    <col min="16131" max="16131" width="43.75" style="53" customWidth="1"/>
    <col min="16132" max="16132" width="38.25" style="53" customWidth="1"/>
    <col min="16133" max="16133" width="27.375" style="53" customWidth="1"/>
    <col min="16134" max="16134" width="11" style="53" customWidth="1"/>
    <col min="16135" max="16384" width="8" style="53"/>
  </cols>
  <sheetData>
    <row r="1" spans="1:6" ht="24.95" customHeight="1">
      <c r="A1" s="62" t="s">
        <v>492</v>
      </c>
      <c r="B1" s="63"/>
      <c r="C1" s="63"/>
      <c r="D1" s="63"/>
      <c r="E1" s="63"/>
      <c r="F1" s="63"/>
    </row>
    <row r="2" spans="1:6" ht="30" customHeight="1">
      <c r="A2" s="64" t="s">
        <v>499</v>
      </c>
      <c r="B2" s="63"/>
      <c r="C2" s="63"/>
      <c r="D2" s="63"/>
      <c r="E2" s="63"/>
      <c r="F2" s="63"/>
    </row>
    <row r="3" spans="1:6" ht="24.95" customHeight="1">
      <c r="A3" s="65" t="s">
        <v>467</v>
      </c>
      <c r="B3" s="63"/>
      <c r="C3" s="63"/>
      <c r="D3" s="63"/>
      <c r="E3" s="63"/>
      <c r="F3" s="63"/>
    </row>
    <row r="4" spans="1:6" ht="24.95" customHeight="1">
      <c r="A4" s="54" t="s">
        <v>0</v>
      </c>
      <c r="B4" s="54" t="s">
        <v>1</v>
      </c>
      <c r="C4" s="54" t="s">
        <v>468</v>
      </c>
      <c r="D4" s="54" t="s">
        <v>469</v>
      </c>
      <c r="E4" s="54" t="s">
        <v>470</v>
      </c>
      <c r="F4" s="54" t="s">
        <v>8</v>
      </c>
    </row>
    <row r="5" spans="1:6" ht="24.95" customHeight="1">
      <c r="A5" s="55" t="s">
        <v>471</v>
      </c>
      <c r="B5" s="56" t="s">
        <v>472</v>
      </c>
      <c r="C5" s="56" t="s">
        <v>473</v>
      </c>
      <c r="D5" s="56" t="s">
        <v>474</v>
      </c>
      <c r="E5" s="57" t="s">
        <v>475</v>
      </c>
      <c r="F5" s="56" t="s">
        <v>473</v>
      </c>
    </row>
    <row r="6" spans="1:6" ht="30" customHeight="1">
      <c r="A6" s="56" t="s">
        <v>476</v>
      </c>
      <c r="B6" s="56" t="s">
        <v>477</v>
      </c>
      <c r="C6" s="56" t="s">
        <v>478</v>
      </c>
      <c r="D6" s="56" t="s">
        <v>479</v>
      </c>
      <c r="E6" s="57" t="s">
        <v>480</v>
      </c>
      <c r="F6" s="56" t="s">
        <v>473</v>
      </c>
    </row>
    <row r="7" spans="1:6" ht="59.25" customHeight="1">
      <c r="A7" s="59" t="s">
        <v>494</v>
      </c>
      <c r="B7" s="56">
        <v>201001</v>
      </c>
      <c r="C7" s="56" t="s">
        <v>478</v>
      </c>
      <c r="D7" s="56" t="s">
        <v>479</v>
      </c>
      <c r="E7" s="58">
        <v>15000</v>
      </c>
      <c r="F7" s="56" t="s">
        <v>495</v>
      </c>
    </row>
    <row r="8" spans="1:6" ht="30" customHeight="1">
      <c r="A8" s="56" t="s">
        <v>481</v>
      </c>
      <c r="B8" s="56" t="s">
        <v>482</v>
      </c>
      <c r="C8" s="56" t="s">
        <v>478</v>
      </c>
      <c r="D8" s="56" t="s">
        <v>479</v>
      </c>
      <c r="E8" s="58">
        <v>25000</v>
      </c>
      <c r="F8" s="56" t="s">
        <v>473</v>
      </c>
    </row>
    <row r="9" spans="1:6" ht="30" customHeight="1">
      <c r="A9" s="56" t="s">
        <v>483</v>
      </c>
      <c r="B9" s="56" t="s">
        <v>484</v>
      </c>
      <c r="C9" s="56" t="s">
        <v>478</v>
      </c>
      <c r="D9" s="56" t="s">
        <v>479</v>
      </c>
      <c r="E9" s="58">
        <v>115000</v>
      </c>
      <c r="F9" s="56" t="s">
        <v>473</v>
      </c>
    </row>
    <row r="10" spans="1:6" ht="30" customHeight="1">
      <c r="A10" s="56" t="s">
        <v>485</v>
      </c>
      <c r="B10" s="56" t="s">
        <v>486</v>
      </c>
      <c r="C10" s="56" t="s">
        <v>478</v>
      </c>
      <c r="D10" s="56" t="s">
        <v>479</v>
      </c>
      <c r="E10" s="58">
        <v>875000</v>
      </c>
      <c r="F10" s="56" t="s">
        <v>473</v>
      </c>
    </row>
    <row r="11" spans="1:6" ht="30" customHeight="1">
      <c r="A11" s="56" t="s">
        <v>485</v>
      </c>
      <c r="B11" s="56" t="s">
        <v>486</v>
      </c>
      <c r="C11" s="56" t="s">
        <v>487</v>
      </c>
      <c r="D11" s="56" t="s">
        <v>479</v>
      </c>
      <c r="E11" s="58">
        <v>1100000</v>
      </c>
      <c r="F11" s="56" t="s">
        <v>473</v>
      </c>
    </row>
    <row r="12" spans="1:6" ht="30" customHeight="1">
      <c r="A12" s="56" t="s">
        <v>498</v>
      </c>
      <c r="B12" s="56">
        <v>613006</v>
      </c>
      <c r="C12" s="56" t="s">
        <v>478</v>
      </c>
      <c r="D12" s="56" t="s">
        <v>479</v>
      </c>
      <c r="E12" s="58">
        <v>0</v>
      </c>
      <c r="F12" s="56"/>
    </row>
    <row r="13" spans="1:6" ht="30" customHeight="1">
      <c r="A13" s="56" t="s">
        <v>498</v>
      </c>
      <c r="B13" s="56">
        <v>613006</v>
      </c>
      <c r="C13" s="56" t="s">
        <v>487</v>
      </c>
      <c r="D13" s="56" t="s">
        <v>479</v>
      </c>
      <c r="E13" s="58">
        <v>0</v>
      </c>
      <c r="F13" s="56"/>
    </row>
    <row r="14" spans="1:6" ht="30" customHeight="1">
      <c r="A14" s="56" t="s">
        <v>488</v>
      </c>
      <c r="B14" s="56" t="s">
        <v>489</v>
      </c>
      <c r="C14" s="56" t="s">
        <v>478</v>
      </c>
      <c r="D14" s="56" t="s">
        <v>479</v>
      </c>
      <c r="E14" s="58">
        <v>780000</v>
      </c>
      <c r="F14" s="56" t="s">
        <v>473</v>
      </c>
    </row>
    <row r="15" spans="1:6" ht="30" customHeight="1">
      <c r="A15" s="56" t="s">
        <v>488</v>
      </c>
      <c r="B15" s="56" t="s">
        <v>489</v>
      </c>
      <c r="C15" s="56" t="s">
        <v>487</v>
      </c>
      <c r="D15" s="56" t="s">
        <v>479</v>
      </c>
      <c r="E15" s="58">
        <v>70000</v>
      </c>
      <c r="F15" s="56" t="s">
        <v>473</v>
      </c>
    </row>
    <row r="16" spans="1:6" ht="30" customHeight="1">
      <c r="A16" s="56" t="s">
        <v>490</v>
      </c>
      <c r="B16" s="56" t="s">
        <v>491</v>
      </c>
      <c r="C16" s="56" t="s">
        <v>478</v>
      </c>
      <c r="D16" s="56" t="s">
        <v>479</v>
      </c>
      <c r="E16" s="58">
        <v>685000</v>
      </c>
      <c r="F16" s="56" t="s">
        <v>473</v>
      </c>
    </row>
    <row r="17" spans="1:6" ht="30" customHeight="1">
      <c r="A17" s="56" t="s">
        <v>490</v>
      </c>
      <c r="B17" s="56" t="s">
        <v>491</v>
      </c>
      <c r="C17" s="56" t="s">
        <v>487</v>
      </c>
      <c r="D17" s="56" t="s">
        <v>479</v>
      </c>
      <c r="E17" s="58">
        <v>650000</v>
      </c>
      <c r="F17" s="56" t="s">
        <v>473</v>
      </c>
    </row>
  </sheetData>
  <mergeCells count="3">
    <mergeCell ref="A1:F1"/>
    <mergeCell ref="A2:F2"/>
    <mergeCell ref="A3:F3"/>
  </mergeCells>
  <phoneticPr fontId="6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5"/>
  <sheetViews>
    <sheetView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M7" sqref="M7"/>
    </sheetView>
  </sheetViews>
  <sheetFormatPr defaultColWidth="9" defaultRowHeight="14.25"/>
  <cols>
    <col min="1" max="1" width="14.375" style="4" customWidth="1"/>
    <col min="2" max="2" width="9.125" style="4" customWidth="1"/>
    <col min="3" max="3" width="9.5" style="4" customWidth="1"/>
    <col min="4" max="4" width="8.75" style="31" customWidth="1"/>
    <col min="5" max="5" width="9.125" style="4" customWidth="1"/>
    <col min="6" max="6" width="8.75" style="31" customWidth="1"/>
    <col min="7" max="7" width="8.375" style="4" customWidth="1"/>
    <col min="8" max="8" width="9.125" style="31" customWidth="1"/>
    <col min="9" max="9" width="8.25" style="4" customWidth="1"/>
    <col min="10" max="10" width="8.875" style="31" customWidth="1"/>
    <col min="11" max="11" width="10.625" style="4" customWidth="1"/>
    <col min="12" max="12" width="9.75" style="31" customWidth="1"/>
    <col min="13" max="13" width="7.25" style="47" customWidth="1"/>
    <col min="14" max="14" width="9.125" style="47" customWidth="1"/>
    <col min="15" max="15" width="8.125" style="30" customWidth="1"/>
    <col min="16" max="16" width="8.25" style="47" customWidth="1"/>
    <col min="17" max="17" width="8.375" style="30" customWidth="1"/>
    <col min="18" max="18" width="8.25" style="3" customWidth="1"/>
    <col min="19" max="19" width="7.875" style="3" customWidth="1"/>
    <col min="20" max="20" width="15.125" style="28" customWidth="1"/>
    <col min="21" max="250" width="9" style="3"/>
  </cols>
  <sheetData>
    <row r="1" spans="1:248">
      <c r="A1" s="52" t="s">
        <v>466</v>
      </c>
      <c r="B1" s="38"/>
      <c r="C1" s="38"/>
      <c r="E1" s="38"/>
      <c r="G1" s="38"/>
      <c r="I1" s="38"/>
      <c r="K1" s="38"/>
    </row>
    <row r="2" spans="1:248" s="27" customFormat="1" ht="51.75" customHeight="1">
      <c r="A2" s="66" t="s">
        <v>443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</row>
    <row r="3" spans="1:248" s="27" customFormat="1" ht="21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3" t="s">
        <v>444</v>
      </c>
      <c r="S3" s="43"/>
      <c r="T3" s="41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</row>
    <row r="4" spans="1:248" s="27" customFormat="1" ht="45" customHeight="1">
      <c r="A4" s="67" t="s">
        <v>0</v>
      </c>
      <c r="B4" s="67" t="s">
        <v>1</v>
      </c>
      <c r="C4" s="67" t="s">
        <v>452</v>
      </c>
      <c r="D4" s="67"/>
      <c r="E4" s="67" t="s">
        <v>453</v>
      </c>
      <c r="F4" s="67"/>
      <c r="G4" s="67" t="s">
        <v>454</v>
      </c>
      <c r="H4" s="67"/>
      <c r="I4" s="67" t="s">
        <v>455</v>
      </c>
      <c r="J4" s="67"/>
      <c r="K4" s="67" t="s">
        <v>456</v>
      </c>
      <c r="L4" s="67"/>
      <c r="M4" s="69" t="s">
        <v>459</v>
      </c>
      <c r="N4" s="69"/>
      <c r="O4" s="69"/>
      <c r="P4" s="69"/>
      <c r="Q4" s="69"/>
      <c r="R4" s="70" t="s">
        <v>465</v>
      </c>
      <c r="S4" s="70"/>
      <c r="T4" s="68" t="s">
        <v>8</v>
      </c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</row>
    <row r="5" spans="1:248" s="27" customFormat="1" ht="4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9" t="s">
        <v>460</v>
      </c>
      <c r="N5" s="69" t="s">
        <v>461</v>
      </c>
      <c r="O5" s="69"/>
      <c r="P5" s="69" t="s">
        <v>462</v>
      </c>
      <c r="Q5" s="69"/>
      <c r="R5" s="70" t="s">
        <v>461</v>
      </c>
      <c r="S5" s="71" t="s">
        <v>462</v>
      </c>
      <c r="T5" s="68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</row>
    <row r="6" spans="1:248" s="27" customFormat="1" ht="31.5" customHeight="1">
      <c r="A6" s="67"/>
      <c r="B6" s="67"/>
      <c r="C6" s="50" t="s">
        <v>457</v>
      </c>
      <c r="D6" s="50" t="s">
        <v>458</v>
      </c>
      <c r="E6" s="50" t="s">
        <v>457</v>
      </c>
      <c r="F6" s="50" t="s">
        <v>458</v>
      </c>
      <c r="G6" s="50" t="s">
        <v>457</v>
      </c>
      <c r="H6" s="50" t="s">
        <v>458</v>
      </c>
      <c r="I6" s="50" t="s">
        <v>457</v>
      </c>
      <c r="J6" s="50" t="s">
        <v>458</v>
      </c>
      <c r="K6" s="50" t="s">
        <v>457</v>
      </c>
      <c r="L6" s="50" t="s">
        <v>458</v>
      </c>
      <c r="M6" s="69"/>
      <c r="N6" s="39" t="s">
        <v>463</v>
      </c>
      <c r="O6" s="51" t="s">
        <v>464</v>
      </c>
      <c r="P6" s="39" t="s">
        <v>463</v>
      </c>
      <c r="Q6" s="51" t="s">
        <v>464</v>
      </c>
      <c r="R6" s="70"/>
      <c r="S6" s="71"/>
      <c r="T6" s="68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</row>
    <row r="7" spans="1:248" ht="25.5" customHeight="1">
      <c r="A7" s="29" t="s">
        <v>111</v>
      </c>
      <c r="B7" s="29"/>
      <c r="C7" s="37">
        <f>SUM(C8:C15)</f>
        <v>72</v>
      </c>
      <c r="D7" s="37">
        <f t="shared" ref="D7:S7" si="0">SUM(D8:D15)</f>
        <v>4646</v>
      </c>
      <c r="E7" s="37">
        <f t="shared" si="0"/>
        <v>7.1999999999999993</v>
      </c>
      <c r="F7" s="37">
        <f t="shared" si="0"/>
        <v>580.75</v>
      </c>
      <c r="G7" s="37">
        <f t="shared" si="0"/>
        <v>8.0500000000000007</v>
      </c>
      <c r="H7" s="37">
        <f t="shared" si="0"/>
        <v>121.345</v>
      </c>
      <c r="I7" s="37">
        <f t="shared" si="0"/>
        <v>2.6</v>
      </c>
      <c r="J7" s="37">
        <f t="shared" si="0"/>
        <v>492.21749999999997</v>
      </c>
      <c r="K7" s="37">
        <f t="shared" si="0"/>
        <v>-3.45</v>
      </c>
      <c r="L7" s="37">
        <f t="shared" si="0"/>
        <v>-32.8125</v>
      </c>
      <c r="M7" s="37">
        <f t="shared" si="0"/>
        <v>249.5</v>
      </c>
      <c r="N7" s="37">
        <f t="shared" si="0"/>
        <v>0</v>
      </c>
      <c r="O7" s="37">
        <f t="shared" si="0"/>
        <v>2</v>
      </c>
      <c r="P7" s="37">
        <f t="shared" si="0"/>
        <v>0</v>
      </c>
      <c r="Q7" s="37">
        <f t="shared" si="0"/>
        <v>247.5</v>
      </c>
      <c r="R7" s="37">
        <f t="shared" si="0"/>
        <v>2</v>
      </c>
      <c r="S7" s="37">
        <f t="shared" si="0"/>
        <v>247.5</v>
      </c>
      <c r="T7" s="32"/>
    </row>
    <row r="8" spans="1:248">
      <c r="A8" s="49" t="s">
        <v>112</v>
      </c>
      <c r="B8" s="44">
        <v>613001</v>
      </c>
      <c r="C8" s="37">
        <v>20</v>
      </c>
      <c r="D8" s="37">
        <v>20</v>
      </c>
      <c r="E8" s="37">
        <v>2</v>
      </c>
      <c r="F8" s="37">
        <v>2.5</v>
      </c>
      <c r="G8" s="37">
        <v>1.5</v>
      </c>
      <c r="H8" s="37">
        <v>0.6875</v>
      </c>
      <c r="I8" s="37">
        <v>0.5</v>
      </c>
      <c r="J8" s="37">
        <v>1.8125</v>
      </c>
      <c r="K8" s="37">
        <v>0</v>
      </c>
      <c r="L8" s="37">
        <v>0</v>
      </c>
      <c r="M8" s="37">
        <v>1.5</v>
      </c>
      <c r="N8" s="37"/>
      <c r="O8" s="37">
        <v>0.5</v>
      </c>
      <c r="P8" s="37"/>
      <c r="Q8" s="37">
        <v>1</v>
      </c>
      <c r="R8" s="37">
        <v>0.5</v>
      </c>
      <c r="S8" s="37">
        <v>1</v>
      </c>
      <c r="T8" s="33"/>
    </row>
    <row r="9" spans="1:248">
      <c r="A9" s="29" t="s">
        <v>445</v>
      </c>
      <c r="B9" s="44">
        <v>613002</v>
      </c>
      <c r="C9" s="37"/>
      <c r="D9" s="37">
        <v>40</v>
      </c>
      <c r="E9" s="37">
        <v>0</v>
      </c>
      <c r="F9" s="37">
        <v>5</v>
      </c>
      <c r="G9" s="37">
        <v>1.4</v>
      </c>
      <c r="H9" s="37">
        <v>0.875</v>
      </c>
      <c r="I9" s="37">
        <v>0</v>
      </c>
      <c r="J9" s="37">
        <v>4.125</v>
      </c>
      <c r="K9" s="37">
        <v>-1.4</v>
      </c>
      <c r="L9" s="37">
        <v>0</v>
      </c>
      <c r="M9" s="37">
        <v>2.5</v>
      </c>
      <c r="N9" s="37"/>
      <c r="O9" s="37">
        <v>0</v>
      </c>
      <c r="P9" s="37"/>
      <c r="Q9" s="37">
        <v>2.5</v>
      </c>
      <c r="R9" s="37"/>
      <c r="S9" s="37">
        <v>2.5</v>
      </c>
      <c r="T9" s="33"/>
    </row>
    <row r="10" spans="1:248">
      <c r="A10" s="29" t="s">
        <v>446</v>
      </c>
      <c r="B10" s="44">
        <v>613003</v>
      </c>
      <c r="C10" s="37">
        <v>15</v>
      </c>
      <c r="D10" s="37">
        <v>5</v>
      </c>
      <c r="E10" s="37">
        <v>1.5</v>
      </c>
      <c r="F10" s="37">
        <v>0.625</v>
      </c>
      <c r="G10" s="37">
        <v>2</v>
      </c>
      <c r="H10" s="37">
        <v>2</v>
      </c>
      <c r="I10" s="37">
        <v>0</v>
      </c>
      <c r="J10" s="37">
        <v>0</v>
      </c>
      <c r="K10" s="37">
        <v>-0.5</v>
      </c>
      <c r="L10" s="37">
        <v>-1.375</v>
      </c>
      <c r="M10" s="37">
        <v>0</v>
      </c>
      <c r="N10" s="37"/>
      <c r="O10" s="37">
        <v>0</v>
      </c>
      <c r="P10" s="37"/>
      <c r="Q10" s="37">
        <v>0</v>
      </c>
      <c r="R10" s="37"/>
      <c r="S10" s="37"/>
      <c r="T10" s="33"/>
    </row>
    <row r="11" spans="1:248">
      <c r="A11" s="29" t="s">
        <v>447</v>
      </c>
      <c r="B11" s="44">
        <v>613004</v>
      </c>
      <c r="C11" s="37"/>
      <c r="D11" s="37">
        <v>320</v>
      </c>
      <c r="E11" s="37">
        <v>0</v>
      </c>
      <c r="F11" s="37">
        <v>40</v>
      </c>
      <c r="G11" s="37"/>
      <c r="H11" s="37">
        <v>17.920000000000002</v>
      </c>
      <c r="I11" s="37">
        <v>0</v>
      </c>
      <c r="J11" s="37">
        <v>22.08</v>
      </c>
      <c r="K11" s="37">
        <v>0</v>
      </c>
      <c r="L11" s="37">
        <v>0</v>
      </c>
      <c r="M11" s="37">
        <v>11.5</v>
      </c>
      <c r="N11" s="37"/>
      <c r="O11" s="37">
        <v>0</v>
      </c>
      <c r="P11" s="37"/>
      <c r="Q11" s="37">
        <v>11.5</v>
      </c>
      <c r="R11" s="37"/>
      <c r="S11" s="37">
        <v>11.5</v>
      </c>
      <c r="T11" s="33"/>
    </row>
    <row r="12" spans="1:248">
      <c r="A12" s="29" t="s">
        <v>448</v>
      </c>
      <c r="B12" s="44">
        <v>613005</v>
      </c>
      <c r="C12" s="37">
        <v>20</v>
      </c>
      <c r="D12" s="37">
        <v>1381</v>
      </c>
      <c r="E12" s="37">
        <v>2</v>
      </c>
      <c r="F12" s="37">
        <v>172.625</v>
      </c>
      <c r="G12" s="37"/>
      <c r="H12" s="37"/>
      <c r="I12" s="37">
        <v>2</v>
      </c>
      <c r="J12" s="37">
        <v>172.625</v>
      </c>
      <c r="K12" s="37">
        <v>0</v>
      </c>
      <c r="L12" s="37">
        <v>0</v>
      </c>
      <c r="M12" s="37">
        <v>87.5</v>
      </c>
      <c r="N12" s="37"/>
      <c r="O12" s="37">
        <v>1</v>
      </c>
      <c r="P12" s="37"/>
      <c r="Q12" s="37">
        <v>86.5</v>
      </c>
      <c r="R12" s="37">
        <v>1</v>
      </c>
      <c r="S12" s="37">
        <v>86.5</v>
      </c>
      <c r="T12" s="33"/>
    </row>
    <row r="13" spans="1:248">
      <c r="A13" s="29" t="s">
        <v>449</v>
      </c>
      <c r="B13" s="44">
        <v>613006</v>
      </c>
      <c r="C13" s="37"/>
      <c r="D13" s="37">
        <v>260</v>
      </c>
      <c r="E13" s="37">
        <v>0</v>
      </c>
      <c r="F13" s="37">
        <v>32.5</v>
      </c>
      <c r="G13" s="37"/>
      <c r="H13" s="37">
        <v>63.9375</v>
      </c>
      <c r="I13" s="37">
        <v>0</v>
      </c>
      <c r="J13" s="37">
        <v>0</v>
      </c>
      <c r="K13" s="37">
        <v>0</v>
      </c>
      <c r="L13" s="37">
        <v>-31.4375</v>
      </c>
      <c r="M13" s="37">
        <v>0</v>
      </c>
      <c r="N13" s="37"/>
      <c r="O13" s="37">
        <v>0</v>
      </c>
      <c r="P13" s="37"/>
      <c r="Q13" s="37">
        <v>0</v>
      </c>
      <c r="R13" s="37"/>
      <c r="S13" s="37"/>
      <c r="T13" s="33"/>
    </row>
    <row r="14" spans="1:248">
      <c r="A14" s="29" t="s">
        <v>450</v>
      </c>
      <c r="B14" s="44">
        <v>613007</v>
      </c>
      <c r="C14" s="37">
        <v>16</v>
      </c>
      <c r="D14" s="37">
        <v>1420</v>
      </c>
      <c r="E14" s="37">
        <v>1.6</v>
      </c>
      <c r="F14" s="37">
        <v>177.5</v>
      </c>
      <c r="G14" s="37">
        <v>3.15</v>
      </c>
      <c r="H14" s="37">
        <v>21.88</v>
      </c>
      <c r="I14" s="37">
        <v>0</v>
      </c>
      <c r="J14" s="37">
        <v>155.62</v>
      </c>
      <c r="K14" s="37">
        <v>-1.55</v>
      </c>
      <c r="L14" s="37">
        <v>0</v>
      </c>
      <c r="M14" s="37">
        <v>78</v>
      </c>
      <c r="N14" s="37"/>
      <c r="O14" s="37">
        <v>0</v>
      </c>
      <c r="P14" s="37"/>
      <c r="Q14" s="37">
        <v>78</v>
      </c>
      <c r="R14" s="37"/>
      <c r="S14" s="37">
        <v>78</v>
      </c>
      <c r="T14" s="33"/>
    </row>
    <row r="15" spans="1:248">
      <c r="A15" s="29" t="s">
        <v>451</v>
      </c>
      <c r="B15" s="44">
        <v>613008</v>
      </c>
      <c r="C15" s="37">
        <v>1</v>
      </c>
      <c r="D15" s="37">
        <v>1200</v>
      </c>
      <c r="E15" s="37">
        <v>0.1</v>
      </c>
      <c r="F15" s="37">
        <v>150</v>
      </c>
      <c r="G15" s="37"/>
      <c r="H15" s="37">
        <v>14.045</v>
      </c>
      <c r="I15" s="37">
        <v>0.1</v>
      </c>
      <c r="J15" s="37">
        <v>135.95500000000001</v>
      </c>
      <c r="K15" s="37">
        <v>0</v>
      </c>
      <c r="L15" s="37">
        <v>0</v>
      </c>
      <c r="M15" s="37">
        <v>68.5</v>
      </c>
      <c r="N15" s="37"/>
      <c r="O15" s="37">
        <v>0.5</v>
      </c>
      <c r="P15" s="37"/>
      <c r="Q15" s="37">
        <v>68</v>
      </c>
      <c r="R15" s="37">
        <v>0.5</v>
      </c>
      <c r="S15" s="37">
        <v>68</v>
      </c>
      <c r="T15" s="33"/>
    </row>
  </sheetData>
  <mergeCells count="16">
    <mergeCell ref="A2:T2"/>
    <mergeCell ref="A4:A6"/>
    <mergeCell ref="B4:B6"/>
    <mergeCell ref="T4:T6"/>
    <mergeCell ref="M4:Q4"/>
    <mergeCell ref="C4:D5"/>
    <mergeCell ref="E4:F5"/>
    <mergeCell ref="G4:H5"/>
    <mergeCell ref="I4:J5"/>
    <mergeCell ref="K4:L5"/>
    <mergeCell ref="M5:M6"/>
    <mergeCell ref="N5:O5"/>
    <mergeCell ref="P5:Q5"/>
    <mergeCell ref="R4:S4"/>
    <mergeCell ref="R5:R6"/>
    <mergeCell ref="S5:S6"/>
  </mergeCells>
  <phoneticPr fontId="6" type="noConversion"/>
  <printOptions horizontalCentered="1"/>
  <pageMargins left="0.51180555555555596" right="0" top="0.39305555555555599" bottom="0.74791666666666701" header="0.196527777777778" footer="0.31458333333333299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5"/>
  <sheetViews>
    <sheetView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M7" activeCellId="1" sqref="I22 M7"/>
    </sheetView>
  </sheetViews>
  <sheetFormatPr defaultColWidth="9" defaultRowHeight="14.25"/>
  <cols>
    <col min="1" max="1" width="14.375" style="46" customWidth="1"/>
    <col min="2" max="2" width="9.125" style="46" customWidth="1"/>
    <col min="3" max="3" width="9.5" style="46" customWidth="1"/>
    <col min="4" max="4" width="8.75" style="45" customWidth="1"/>
    <col min="5" max="5" width="9.125" style="46" customWidth="1"/>
    <col min="6" max="6" width="8.75" style="45" customWidth="1"/>
    <col min="7" max="7" width="8.375" style="46" customWidth="1"/>
    <col min="8" max="8" width="9.125" style="45" customWidth="1"/>
    <col min="9" max="9" width="9.875" style="46" customWidth="1"/>
    <col min="10" max="10" width="8.875" style="45" customWidth="1"/>
    <col min="11" max="11" width="10.625" style="46" customWidth="1"/>
    <col min="12" max="12" width="9.75" style="45" customWidth="1"/>
    <col min="13" max="13" width="7.25" style="47" customWidth="1"/>
    <col min="14" max="14" width="9.125" style="47" customWidth="1"/>
    <col min="15" max="15" width="8.25" style="47" customWidth="1"/>
    <col min="16" max="245" width="9" style="3"/>
  </cols>
  <sheetData>
    <row r="1" spans="1:243">
      <c r="A1" s="52" t="s">
        <v>493</v>
      </c>
      <c r="B1" s="38"/>
      <c r="C1" s="38"/>
      <c r="E1" s="38"/>
      <c r="G1" s="38"/>
      <c r="I1" s="38"/>
      <c r="K1" s="38"/>
    </row>
    <row r="2" spans="1:243" s="27" customFormat="1" ht="51.75" customHeight="1">
      <c r="A2" s="66" t="s">
        <v>496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</row>
    <row r="3" spans="1:243" s="27" customFormat="1" ht="21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60" t="s">
        <v>444</v>
      </c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</row>
    <row r="4" spans="1:243" s="27" customFormat="1" ht="45" customHeight="1">
      <c r="A4" s="67" t="s">
        <v>0</v>
      </c>
      <c r="B4" s="67" t="s">
        <v>1</v>
      </c>
      <c r="C4" s="67" t="s">
        <v>452</v>
      </c>
      <c r="D4" s="67"/>
      <c r="E4" s="67" t="s">
        <v>453</v>
      </c>
      <c r="F4" s="67"/>
      <c r="G4" s="67" t="s">
        <v>454</v>
      </c>
      <c r="H4" s="67"/>
      <c r="I4" s="67" t="s">
        <v>455</v>
      </c>
      <c r="J4" s="67"/>
      <c r="K4" s="67" t="s">
        <v>456</v>
      </c>
      <c r="L4" s="67"/>
      <c r="M4" s="69" t="s">
        <v>497</v>
      </c>
      <c r="N4" s="69"/>
      <c r="O4" s="69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</row>
    <row r="5" spans="1:243" s="27" customFormat="1" ht="4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9"/>
      <c r="N5" s="69"/>
      <c r="O5" s="69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</row>
    <row r="6" spans="1:243" s="27" customFormat="1" ht="31.5" customHeight="1">
      <c r="A6" s="67"/>
      <c r="B6" s="67"/>
      <c r="C6" s="50" t="s">
        <v>457</v>
      </c>
      <c r="D6" s="50" t="s">
        <v>458</v>
      </c>
      <c r="E6" s="50" t="s">
        <v>457</v>
      </c>
      <c r="F6" s="50" t="s">
        <v>458</v>
      </c>
      <c r="G6" s="50" t="s">
        <v>457</v>
      </c>
      <c r="H6" s="50" t="s">
        <v>458</v>
      </c>
      <c r="I6" s="50" t="s">
        <v>457</v>
      </c>
      <c r="J6" s="50" t="s">
        <v>458</v>
      </c>
      <c r="K6" s="50" t="s">
        <v>457</v>
      </c>
      <c r="L6" s="50" t="s">
        <v>458</v>
      </c>
      <c r="M6" s="40" t="s">
        <v>460</v>
      </c>
      <c r="N6" s="40" t="s">
        <v>461</v>
      </c>
      <c r="O6" s="40" t="s">
        <v>462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</row>
    <row r="7" spans="1:243" ht="25.5" customHeight="1">
      <c r="A7" s="48" t="s">
        <v>111</v>
      </c>
      <c r="B7" s="48"/>
      <c r="C7" s="37">
        <f>SUM(C8:C15)</f>
        <v>10613</v>
      </c>
      <c r="D7" s="37">
        <f t="shared" ref="D7:O7" si="0">SUM(D8:D15)</f>
        <v>936</v>
      </c>
      <c r="E7" s="37">
        <f t="shared" si="0"/>
        <v>263.39919999999995</v>
      </c>
      <c r="F7" s="37">
        <f t="shared" si="0"/>
        <v>34.554999999999993</v>
      </c>
      <c r="G7" s="37">
        <f t="shared" si="0"/>
        <v>257.73599999999999</v>
      </c>
      <c r="H7" s="37">
        <f t="shared" si="0"/>
        <v>64.738</v>
      </c>
      <c r="I7" s="61">
        <f t="shared" si="0"/>
        <v>164.97620000000001</v>
      </c>
      <c r="J7" s="37">
        <f t="shared" si="0"/>
        <v>14.4785</v>
      </c>
      <c r="K7" s="37">
        <f t="shared" si="0"/>
        <v>-159.31299999999999</v>
      </c>
      <c r="L7" s="37">
        <f t="shared" si="0"/>
        <v>-44.661499999999997</v>
      </c>
      <c r="M7" s="42">
        <f t="shared" si="0"/>
        <v>182</v>
      </c>
      <c r="N7" s="42">
        <f t="shared" si="0"/>
        <v>166</v>
      </c>
      <c r="O7" s="42">
        <f t="shared" si="0"/>
        <v>16</v>
      </c>
    </row>
    <row r="8" spans="1:243">
      <c r="A8" s="49" t="s">
        <v>112</v>
      </c>
      <c r="B8" s="44">
        <v>613001</v>
      </c>
      <c r="C8" s="37"/>
      <c r="D8" s="37"/>
      <c r="E8" s="37">
        <v>0</v>
      </c>
      <c r="F8" s="37">
        <v>0</v>
      </c>
      <c r="G8" s="37"/>
      <c r="H8" s="37"/>
      <c r="I8" s="37">
        <v>0</v>
      </c>
      <c r="J8" s="37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</row>
    <row r="9" spans="1:243">
      <c r="A9" s="48" t="s">
        <v>445</v>
      </c>
      <c r="B9" s="44">
        <v>613002</v>
      </c>
      <c r="C9" s="37"/>
      <c r="D9" s="37"/>
      <c r="E9" s="42">
        <v>0</v>
      </c>
      <c r="F9" s="42">
        <v>0</v>
      </c>
      <c r="G9" s="42"/>
      <c r="H9" s="42"/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</row>
    <row r="10" spans="1:243">
      <c r="A10" s="48" t="s">
        <v>446</v>
      </c>
      <c r="B10" s="44">
        <v>613003</v>
      </c>
      <c r="C10" s="37"/>
      <c r="D10" s="37"/>
      <c r="E10" s="42">
        <v>0</v>
      </c>
      <c r="F10" s="42">
        <v>0</v>
      </c>
      <c r="G10" s="42"/>
      <c r="H10" s="42"/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</row>
    <row r="11" spans="1:243">
      <c r="A11" s="48" t="s">
        <v>447</v>
      </c>
      <c r="B11" s="44">
        <v>613004</v>
      </c>
      <c r="C11" s="37">
        <v>1340</v>
      </c>
      <c r="D11" s="37">
        <v>540</v>
      </c>
      <c r="E11" s="37">
        <v>26</v>
      </c>
      <c r="F11" s="37">
        <v>14.5</v>
      </c>
      <c r="G11" s="37">
        <v>103.401</v>
      </c>
      <c r="H11" s="37">
        <v>34.218499999999999</v>
      </c>
      <c r="I11" s="37">
        <v>0</v>
      </c>
      <c r="J11" s="37">
        <v>0</v>
      </c>
      <c r="K11" s="37">
        <v>-77.400999999999996</v>
      </c>
      <c r="L11" s="37">
        <v>-19.718499999999999</v>
      </c>
      <c r="M11" s="42">
        <v>0</v>
      </c>
      <c r="N11" s="42">
        <v>0</v>
      </c>
      <c r="O11" s="42">
        <v>0</v>
      </c>
    </row>
    <row r="12" spans="1:243">
      <c r="A12" s="48" t="s">
        <v>448</v>
      </c>
      <c r="B12" s="44">
        <v>613005</v>
      </c>
      <c r="C12" s="37">
        <v>2993</v>
      </c>
      <c r="D12" s="37">
        <v>249</v>
      </c>
      <c r="E12" s="37">
        <v>97.69</v>
      </c>
      <c r="F12" s="37">
        <v>13.065</v>
      </c>
      <c r="G12" s="37">
        <v>0.69799999999999995</v>
      </c>
      <c r="H12" s="37">
        <v>0.95899999999999996</v>
      </c>
      <c r="I12" s="37">
        <v>96.992000000000004</v>
      </c>
      <c r="J12" s="37">
        <v>12.106</v>
      </c>
      <c r="K12" s="37">
        <v>0</v>
      </c>
      <c r="L12" s="37">
        <v>0</v>
      </c>
      <c r="M12" s="42">
        <v>110</v>
      </c>
      <c r="N12" s="42">
        <v>97</v>
      </c>
      <c r="O12" s="42">
        <v>13</v>
      </c>
    </row>
    <row r="13" spans="1:243">
      <c r="A13" s="48" t="s">
        <v>449</v>
      </c>
      <c r="B13" s="44">
        <v>613006</v>
      </c>
      <c r="C13" s="37">
        <v>346</v>
      </c>
      <c r="D13" s="37">
        <v>66</v>
      </c>
      <c r="E13" s="37">
        <v>13.95</v>
      </c>
      <c r="F13" s="37">
        <v>3.7749999999999999</v>
      </c>
      <c r="G13" s="37">
        <v>95.861999999999995</v>
      </c>
      <c r="H13" s="37">
        <v>28.056000000000001</v>
      </c>
      <c r="I13" s="37">
        <v>0</v>
      </c>
      <c r="J13" s="37">
        <v>0</v>
      </c>
      <c r="K13" s="37">
        <v>-81.912000000000006</v>
      </c>
      <c r="L13" s="37">
        <v>-24.280999999999999</v>
      </c>
      <c r="M13" s="42">
        <v>0</v>
      </c>
      <c r="N13" s="42">
        <v>0</v>
      </c>
      <c r="O13" s="42">
        <v>0</v>
      </c>
    </row>
    <row r="14" spans="1:243">
      <c r="A14" s="48" t="s">
        <v>450</v>
      </c>
      <c r="B14" s="44">
        <v>613007</v>
      </c>
      <c r="C14" s="37">
        <v>2544</v>
      </c>
      <c r="D14" s="37"/>
      <c r="E14" s="37">
        <v>36.449199999999998</v>
      </c>
      <c r="F14" s="37">
        <v>0</v>
      </c>
      <c r="G14" s="37">
        <v>30.17</v>
      </c>
      <c r="H14" s="37">
        <v>0.66200000000000003</v>
      </c>
      <c r="I14" s="37">
        <v>6.2792000000000003</v>
      </c>
      <c r="J14" s="37">
        <v>0</v>
      </c>
      <c r="K14" s="37">
        <v>0</v>
      </c>
      <c r="L14" s="37">
        <v>-0.66200000000000003</v>
      </c>
      <c r="M14" s="42">
        <v>7</v>
      </c>
      <c r="N14" s="42">
        <v>7</v>
      </c>
      <c r="O14" s="42">
        <v>0</v>
      </c>
    </row>
    <row r="15" spans="1:243">
      <c r="A15" s="48" t="s">
        <v>451</v>
      </c>
      <c r="B15" s="44">
        <v>613008</v>
      </c>
      <c r="C15" s="37">
        <v>3390</v>
      </c>
      <c r="D15" s="37">
        <v>81</v>
      </c>
      <c r="E15" s="37">
        <v>89.31</v>
      </c>
      <c r="F15" s="37">
        <v>3.2149999999999999</v>
      </c>
      <c r="G15" s="37">
        <v>27.605</v>
      </c>
      <c r="H15" s="37">
        <v>0.84250000000000003</v>
      </c>
      <c r="I15" s="37">
        <v>61.704999999999998</v>
      </c>
      <c r="J15" s="37">
        <v>2.3725000000000001</v>
      </c>
      <c r="K15" s="37">
        <v>0</v>
      </c>
      <c r="L15" s="37">
        <v>0</v>
      </c>
      <c r="M15" s="42">
        <v>65</v>
      </c>
      <c r="N15" s="42">
        <v>62</v>
      </c>
      <c r="O15" s="42">
        <v>3</v>
      </c>
    </row>
  </sheetData>
  <mergeCells count="9">
    <mergeCell ref="A2:O2"/>
    <mergeCell ref="A4:A6"/>
    <mergeCell ref="B4:B6"/>
    <mergeCell ref="C4:D5"/>
    <mergeCell ref="E4:F5"/>
    <mergeCell ref="G4:H5"/>
    <mergeCell ref="I4:J5"/>
    <mergeCell ref="K4:L5"/>
    <mergeCell ref="M4:O5"/>
  </mergeCells>
  <phoneticPr fontId="6" type="noConversion"/>
  <printOptions horizontalCentered="1"/>
  <pageMargins left="0.51180555555555596" right="0" top="0.39305555555555599" bottom="0.74791666666666701" header="0.196527777777778" footer="0.31458333333333299"/>
  <pageSetup paperSize="9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2"/>
  <sheetViews>
    <sheetView topLeftCell="A178" workbookViewId="0">
      <selection activeCell="A204" sqref="A204"/>
    </sheetView>
  </sheetViews>
  <sheetFormatPr defaultColWidth="9" defaultRowHeight="14.25"/>
  <sheetData>
    <row r="2" spans="1:4">
      <c r="A2" s="72" t="s">
        <v>192</v>
      </c>
      <c r="B2" t="s">
        <v>193</v>
      </c>
      <c r="D2" s="72" t="s">
        <v>194</v>
      </c>
    </row>
    <row r="3" spans="1:4">
      <c r="A3" s="73"/>
      <c r="B3" t="s">
        <v>9</v>
      </c>
      <c r="C3" t="s">
        <v>195</v>
      </c>
      <c r="D3" s="73"/>
    </row>
    <row r="4" spans="1:4">
      <c r="A4" s="74"/>
      <c r="C4" t="s">
        <v>9</v>
      </c>
      <c r="D4" s="74"/>
    </row>
    <row r="5" spans="1:4">
      <c r="A5" s="34" t="s">
        <v>9</v>
      </c>
      <c r="B5">
        <v>9419581</v>
      </c>
      <c r="C5">
        <v>3561001</v>
      </c>
      <c r="D5" s="34" t="s">
        <v>196</v>
      </c>
    </row>
    <row r="6" spans="1:4">
      <c r="A6" s="34" t="s">
        <v>17</v>
      </c>
      <c r="B6">
        <v>1004695</v>
      </c>
      <c r="C6">
        <v>338751</v>
      </c>
      <c r="D6" s="34" t="s">
        <v>197</v>
      </c>
    </row>
    <row r="7" spans="1:4">
      <c r="A7" s="34" t="s">
        <v>18</v>
      </c>
      <c r="B7">
        <v>0</v>
      </c>
      <c r="C7">
        <v>0</v>
      </c>
      <c r="D7" s="34" t="s">
        <v>198</v>
      </c>
    </row>
    <row r="8" spans="1:4">
      <c r="A8" s="34" t="s">
        <v>21</v>
      </c>
      <c r="B8">
        <v>60326</v>
      </c>
      <c r="C8">
        <v>22968</v>
      </c>
      <c r="D8" s="34" t="s">
        <v>199</v>
      </c>
    </row>
    <row r="9" spans="1:4">
      <c r="A9" s="34" t="s">
        <v>19</v>
      </c>
      <c r="B9">
        <v>67002</v>
      </c>
      <c r="C9">
        <v>31171</v>
      </c>
      <c r="D9" s="34" t="s">
        <v>200</v>
      </c>
    </row>
    <row r="10" spans="1:4">
      <c r="A10" s="34" t="s">
        <v>20</v>
      </c>
      <c r="B10">
        <v>85755</v>
      </c>
      <c r="C10">
        <v>30551</v>
      </c>
      <c r="D10" s="34" t="s">
        <v>201</v>
      </c>
    </row>
    <row r="11" spans="1:4">
      <c r="A11" s="34" t="s">
        <v>22</v>
      </c>
      <c r="B11">
        <v>109346</v>
      </c>
      <c r="C11">
        <v>35344</v>
      </c>
      <c r="D11" s="34" t="s">
        <v>202</v>
      </c>
    </row>
    <row r="12" spans="1:4">
      <c r="A12" s="34" t="s">
        <v>23</v>
      </c>
      <c r="B12">
        <v>155043</v>
      </c>
      <c r="C12">
        <v>43579</v>
      </c>
      <c r="D12" s="34" t="s">
        <v>203</v>
      </c>
    </row>
    <row r="13" spans="1:4">
      <c r="A13" s="34" t="s">
        <v>24</v>
      </c>
      <c r="B13">
        <v>61490</v>
      </c>
      <c r="C13">
        <v>21952</v>
      </c>
      <c r="D13" s="34" t="s">
        <v>204</v>
      </c>
    </row>
    <row r="14" spans="1:4">
      <c r="A14" s="34" t="s">
        <v>26</v>
      </c>
      <c r="B14">
        <v>138920</v>
      </c>
      <c r="C14">
        <v>46295</v>
      </c>
      <c r="D14" s="34" t="s">
        <v>205</v>
      </c>
    </row>
    <row r="15" spans="1:4">
      <c r="A15" s="34" t="s">
        <v>25</v>
      </c>
      <c r="B15">
        <v>141029</v>
      </c>
      <c r="C15">
        <v>42952</v>
      </c>
      <c r="D15" s="34" t="s">
        <v>206</v>
      </c>
    </row>
    <row r="16" spans="1:4">
      <c r="A16" s="34" t="s">
        <v>27</v>
      </c>
      <c r="B16">
        <v>43429</v>
      </c>
      <c r="C16">
        <v>16078</v>
      </c>
      <c r="D16" s="34" t="s">
        <v>207</v>
      </c>
    </row>
    <row r="17" spans="1:4">
      <c r="A17" s="34" t="s">
        <v>208</v>
      </c>
      <c r="B17">
        <v>0</v>
      </c>
      <c r="C17">
        <v>0</v>
      </c>
      <c r="D17" s="34" t="s">
        <v>209</v>
      </c>
    </row>
    <row r="18" spans="1:4">
      <c r="A18" s="34" t="s">
        <v>28</v>
      </c>
      <c r="B18">
        <v>48381</v>
      </c>
      <c r="C18">
        <v>17084</v>
      </c>
      <c r="D18" s="34" t="s">
        <v>210</v>
      </c>
    </row>
    <row r="19" spans="1:4">
      <c r="A19" s="34" t="s">
        <v>29</v>
      </c>
      <c r="B19">
        <v>93974</v>
      </c>
      <c r="C19">
        <v>30777</v>
      </c>
      <c r="D19" s="34" t="s">
        <v>211</v>
      </c>
    </row>
    <row r="20" spans="1:4">
      <c r="A20" s="34" t="s">
        <v>212</v>
      </c>
      <c r="B20">
        <v>0</v>
      </c>
      <c r="C20">
        <v>0</v>
      </c>
      <c r="D20" s="34" t="s">
        <v>213</v>
      </c>
    </row>
    <row r="21" spans="1:4">
      <c r="A21" s="34" t="s">
        <v>61</v>
      </c>
      <c r="B21">
        <v>236257</v>
      </c>
      <c r="C21">
        <v>101780</v>
      </c>
      <c r="D21" s="34" t="s">
        <v>214</v>
      </c>
    </row>
    <row r="22" spans="1:4">
      <c r="A22" s="34" t="s">
        <v>62</v>
      </c>
      <c r="B22">
        <v>0</v>
      </c>
      <c r="C22">
        <v>0</v>
      </c>
      <c r="D22" s="34" t="s">
        <v>215</v>
      </c>
    </row>
    <row r="23" spans="1:4">
      <c r="A23" s="34" t="s">
        <v>64</v>
      </c>
      <c r="B23">
        <v>28154</v>
      </c>
      <c r="C23">
        <v>13537</v>
      </c>
      <c r="D23" s="34" t="s">
        <v>216</v>
      </c>
    </row>
    <row r="24" spans="1:4">
      <c r="A24" s="34" t="s">
        <v>63</v>
      </c>
      <c r="B24">
        <v>25109</v>
      </c>
      <c r="C24">
        <v>10266</v>
      </c>
      <c r="D24" s="34" t="s">
        <v>217</v>
      </c>
    </row>
    <row r="25" spans="1:4">
      <c r="A25" s="34" t="s">
        <v>65</v>
      </c>
      <c r="B25">
        <v>24277</v>
      </c>
      <c r="C25">
        <v>9451</v>
      </c>
      <c r="D25" s="34" t="s">
        <v>218</v>
      </c>
    </row>
    <row r="26" spans="1:4">
      <c r="A26" s="34" t="s">
        <v>67</v>
      </c>
      <c r="B26">
        <v>15908</v>
      </c>
      <c r="C26">
        <v>7280</v>
      </c>
      <c r="D26" s="34" t="s">
        <v>219</v>
      </c>
    </row>
    <row r="27" spans="1:4">
      <c r="A27" s="34" t="s">
        <v>70</v>
      </c>
      <c r="B27">
        <v>16771</v>
      </c>
      <c r="C27">
        <v>6642</v>
      </c>
      <c r="D27" s="34" t="s">
        <v>220</v>
      </c>
    </row>
    <row r="28" spans="1:4">
      <c r="A28" s="34" t="s">
        <v>71</v>
      </c>
      <c r="B28">
        <v>27616</v>
      </c>
      <c r="C28">
        <v>11445</v>
      </c>
      <c r="D28" s="34" t="s">
        <v>221</v>
      </c>
    </row>
    <row r="29" spans="1:4">
      <c r="A29" s="34" t="s">
        <v>72</v>
      </c>
      <c r="B29">
        <v>16437</v>
      </c>
      <c r="C29">
        <v>6954</v>
      </c>
      <c r="D29" s="34" t="s">
        <v>222</v>
      </c>
    </row>
    <row r="30" spans="1:4">
      <c r="A30" s="34" t="s">
        <v>68</v>
      </c>
      <c r="B30">
        <v>16695</v>
      </c>
      <c r="C30">
        <v>6952</v>
      </c>
      <c r="D30" s="34" t="s">
        <v>223</v>
      </c>
    </row>
    <row r="31" spans="1:4">
      <c r="A31" s="34" t="s">
        <v>66</v>
      </c>
      <c r="B31">
        <v>36176</v>
      </c>
      <c r="C31">
        <v>15644</v>
      </c>
      <c r="D31" s="34" t="s">
        <v>224</v>
      </c>
    </row>
    <row r="32" spans="1:4">
      <c r="A32" s="34" t="s">
        <v>69</v>
      </c>
      <c r="B32">
        <v>29114</v>
      </c>
      <c r="C32">
        <v>13609</v>
      </c>
      <c r="D32" s="34" t="s">
        <v>225</v>
      </c>
    </row>
    <row r="33" spans="1:4">
      <c r="A33" s="34" t="s">
        <v>212</v>
      </c>
      <c r="B33">
        <v>0</v>
      </c>
      <c r="C33">
        <v>0</v>
      </c>
      <c r="D33" s="34" t="s">
        <v>226</v>
      </c>
    </row>
    <row r="34" spans="1:4">
      <c r="A34" s="34" t="s">
        <v>30</v>
      </c>
      <c r="B34">
        <v>964510</v>
      </c>
      <c r="C34">
        <v>290542</v>
      </c>
      <c r="D34" s="34" t="s">
        <v>227</v>
      </c>
    </row>
    <row r="35" spans="1:4">
      <c r="A35" s="34" t="s">
        <v>31</v>
      </c>
      <c r="B35">
        <v>6284</v>
      </c>
      <c r="C35">
        <v>13996</v>
      </c>
      <c r="D35" s="34" t="s">
        <v>228</v>
      </c>
    </row>
    <row r="36" spans="1:4">
      <c r="A36" s="34" t="s">
        <v>33</v>
      </c>
      <c r="B36">
        <v>80655</v>
      </c>
      <c r="C36">
        <v>26518</v>
      </c>
      <c r="D36" s="34" t="s">
        <v>229</v>
      </c>
    </row>
    <row r="37" spans="1:4">
      <c r="A37" s="34" t="s">
        <v>32</v>
      </c>
      <c r="B37">
        <v>93631</v>
      </c>
      <c r="C37">
        <v>29448</v>
      </c>
      <c r="D37" s="34" t="s">
        <v>230</v>
      </c>
    </row>
    <row r="38" spans="1:4">
      <c r="A38" s="34" t="s">
        <v>35</v>
      </c>
      <c r="B38">
        <v>96576</v>
      </c>
      <c r="C38">
        <v>30312</v>
      </c>
      <c r="D38" s="34" t="s">
        <v>231</v>
      </c>
    </row>
    <row r="39" spans="1:4">
      <c r="A39" s="34" t="s">
        <v>36</v>
      </c>
      <c r="B39">
        <v>241763</v>
      </c>
      <c r="C39">
        <v>66863</v>
      </c>
      <c r="D39" s="34" t="s">
        <v>232</v>
      </c>
    </row>
    <row r="40" spans="1:4">
      <c r="A40" s="34" t="s">
        <v>37</v>
      </c>
      <c r="B40">
        <v>224430</v>
      </c>
      <c r="C40">
        <v>64955</v>
      </c>
      <c r="D40" s="34" t="s">
        <v>233</v>
      </c>
    </row>
    <row r="41" spans="1:4">
      <c r="A41" s="34" t="s">
        <v>34</v>
      </c>
      <c r="B41">
        <v>12498</v>
      </c>
      <c r="C41">
        <v>4632</v>
      </c>
      <c r="D41" s="34" t="s">
        <v>234</v>
      </c>
    </row>
    <row r="42" spans="1:4">
      <c r="A42" s="35" t="s">
        <v>235</v>
      </c>
      <c r="B42">
        <v>49032</v>
      </c>
      <c r="C42">
        <v>13217</v>
      </c>
      <c r="D42" s="34" t="s">
        <v>236</v>
      </c>
    </row>
    <row r="43" spans="1:4">
      <c r="A43" s="35" t="s">
        <v>237</v>
      </c>
      <c r="B43">
        <v>33242</v>
      </c>
      <c r="C43">
        <v>9233</v>
      </c>
      <c r="D43" s="34" t="s">
        <v>238</v>
      </c>
    </row>
    <row r="44" spans="1:4">
      <c r="A44" s="35" t="s">
        <v>239</v>
      </c>
      <c r="B44">
        <v>117406</v>
      </c>
      <c r="C44">
        <v>27659</v>
      </c>
      <c r="D44" s="34" t="s">
        <v>240</v>
      </c>
    </row>
    <row r="45" spans="1:4">
      <c r="A45" s="35" t="s">
        <v>241</v>
      </c>
      <c r="B45">
        <v>8993</v>
      </c>
      <c r="C45">
        <v>3709</v>
      </c>
      <c r="D45" s="34" t="s">
        <v>242</v>
      </c>
    </row>
    <row r="46" spans="1:4">
      <c r="A46" s="34" t="s">
        <v>212</v>
      </c>
      <c r="B46">
        <v>0</v>
      </c>
      <c r="C46">
        <v>0</v>
      </c>
      <c r="D46" s="34" t="s">
        <v>243</v>
      </c>
    </row>
    <row r="47" spans="1:4">
      <c r="A47" s="34" t="s">
        <v>38</v>
      </c>
      <c r="B47">
        <v>162238</v>
      </c>
      <c r="C47">
        <v>60246</v>
      </c>
      <c r="D47" s="34" t="s">
        <v>244</v>
      </c>
    </row>
    <row r="48" spans="1:4">
      <c r="A48" s="34" t="s">
        <v>39</v>
      </c>
      <c r="B48">
        <v>365</v>
      </c>
      <c r="C48">
        <v>1634</v>
      </c>
      <c r="D48" s="34" t="s">
        <v>245</v>
      </c>
    </row>
    <row r="49" spans="1:6">
      <c r="A49" s="34" t="s">
        <v>40</v>
      </c>
      <c r="B49">
        <v>100208</v>
      </c>
      <c r="C49">
        <v>35649</v>
      </c>
      <c r="D49" s="34" t="s">
        <v>246</v>
      </c>
    </row>
    <row r="50" spans="1:6">
      <c r="A50" s="34" t="s">
        <v>43</v>
      </c>
      <c r="B50">
        <v>39039</v>
      </c>
      <c r="C50">
        <v>15071</v>
      </c>
      <c r="D50" s="34" t="s">
        <v>247</v>
      </c>
    </row>
    <row r="51" spans="1:6">
      <c r="A51" s="34" t="s">
        <v>42</v>
      </c>
      <c r="B51">
        <v>22626</v>
      </c>
      <c r="C51">
        <v>7892</v>
      </c>
      <c r="D51" s="34" t="s">
        <v>248</v>
      </c>
      <c r="E51">
        <f>B51+B53</f>
        <v>30499</v>
      </c>
      <c r="F51">
        <f>C51+C53</f>
        <v>10641</v>
      </c>
    </row>
    <row r="52" spans="1:6">
      <c r="A52" s="36" t="s">
        <v>249</v>
      </c>
      <c r="B52">
        <v>8426</v>
      </c>
      <c r="C52">
        <v>3203</v>
      </c>
      <c r="D52" s="34" t="s">
        <v>250</v>
      </c>
    </row>
    <row r="53" spans="1:6">
      <c r="A53" s="36" t="s">
        <v>251</v>
      </c>
      <c r="B53">
        <v>7873</v>
      </c>
      <c r="C53">
        <v>2749</v>
      </c>
      <c r="D53" s="34" t="s">
        <v>252</v>
      </c>
    </row>
    <row r="54" spans="1:6">
      <c r="A54" s="36" t="s">
        <v>253</v>
      </c>
      <c r="B54">
        <v>119</v>
      </c>
      <c r="C54">
        <v>0</v>
      </c>
      <c r="D54" s="34" t="s">
        <v>254</v>
      </c>
    </row>
    <row r="55" spans="1:6">
      <c r="A55" s="36" t="s">
        <v>255</v>
      </c>
      <c r="B55">
        <v>768</v>
      </c>
      <c r="C55">
        <v>306</v>
      </c>
      <c r="D55" s="34" t="s">
        <v>256</v>
      </c>
    </row>
    <row r="56" spans="1:6">
      <c r="A56" s="34" t="s">
        <v>44</v>
      </c>
      <c r="B56">
        <v>526460</v>
      </c>
      <c r="C56">
        <v>219152</v>
      </c>
      <c r="D56" s="34" t="s">
        <v>257</v>
      </c>
    </row>
    <row r="57" spans="1:6">
      <c r="A57" s="34" t="s">
        <v>45</v>
      </c>
      <c r="B57">
        <v>868</v>
      </c>
      <c r="C57">
        <v>5685</v>
      </c>
      <c r="D57" s="34" t="s">
        <v>258</v>
      </c>
    </row>
    <row r="58" spans="1:6">
      <c r="A58" s="34" t="s">
        <v>47</v>
      </c>
      <c r="B58">
        <v>59579</v>
      </c>
      <c r="C58">
        <v>20447</v>
      </c>
      <c r="D58" s="34" t="s">
        <v>259</v>
      </c>
    </row>
    <row r="59" spans="1:6">
      <c r="A59" s="34" t="s">
        <v>46</v>
      </c>
      <c r="B59">
        <v>73167</v>
      </c>
      <c r="C59">
        <v>31176</v>
      </c>
      <c r="D59" s="34" t="s">
        <v>260</v>
      </c>
    </row>
    <row r="60" spans="1:6">
      <c r="A60" s="34" t="s">
        <v>49</v>
      </c>
      <c r="B60">
        <v>21241</v>
      </c>
      <c r="C60">
        <v>7824</v>
      </c>
      <c r="D60" s="34" t="s">
        <v>261</v>
      </c>
    </row>
    <row r="61" spans="1:6">
      <c r="A61" s="34" t="s">
        <v>50</v>
      </c>
      <c r="B61">
        <v>161445</v>
      </c>
      <c r="C61">
        <v>72657</v>
      </c>
      <c r="D61" s="34" t="s">
        <v>262</v>
      </c>
    </row>
    <row r="62" spans="1:6">
      <c r="A62" s="34" t="s">
        <v>52</v>
      </c>
      <c r="B62">
        <v>134330</v>
      </c>
      <c r="C62">
        <v>55239</v>
      </c>
      <c r="D62" s="34" t="s">
        <v>263</v>
      </c>
    </row>
    <row r="63" spans="1:6">
      <c r="A63" s="34" t="s">
        <v>48</v>
      </c>
      <c r="B63">
        <v>72472</v>
      </c>
      <c r="C63">
        <v>24981</v>
      </c>
      <c r="D63" s="34" t="s">
        <v>264</v>
      </c>
    </row>
    <row r="64" spans="1:6">
      <c r="A64" s="34" t="s">
        <v>53</v>
      </c>
      <c r="B64">
        <v>3358</v>
      </c>
      <c r="C64">
        <v>1143</v>
      </c>
      <c r="D64" s="34" t="s">
        <v>265</v>
      </c>
    </row>
    <row r="65" spans="1:4">
      <c r="A65" s="34" t="s">
        <v>212</v>
      </c>
      <c r="B65">
        <v>0</v>
      </c>
      <c r="C65">
        <v>0</v>
      </c>
      <c r="D65" s="34" t="s">
        <v>266</v>
      </c>
    </row>
    <row r="66" spans="1:4">
      <c r="A66" s="34" t="s">
        <v>54</v>
      </c>
      <c r="B66">
        <v>543598</v>
      </c>
      <c r="C66">
        <v>210765</v>
      </c>
      <c r="D66" s="34" t="s">
        <v>267</v>
      </c>
    </row>
    <row r="67" spans="1:4">
      <c r="A67" s="34" t="s">
        <v>55</v>
      </c>
      <c r="B67">
        <v>0</v>
      </c>
      <c r="C67">
        <v>0</v>
      </c>
      <c r="D67" s="34" t="s">
        <v>268</v>
      </c>
    </row>
    <row r="68" spans="1:4">
      <c r="A68" s="34" t="s">
        <v>56</v>
      </c>
      <c r="B68">
        <v>76437</v>
      </c>
      <c r="C68">
        <v>27260</v>
      </c>
      <c r="D68" s="34" t="s">
        <v>269</v>
      </c>
    </row>
    <row r="69" spans="1:4">
      <c r="A69" s="34" t="s">
        <v>57</v>
      </c>
      <c r="B69">
        <v>204502</v>
      </c>
      <c r="C69">
        <v>76211</v>
      </c>
      <c r="D69" s="34" t="s">
        <v>270</v>
      </c>
    </row>
    <row r="70" spans="1:4">
      <c r="A70" s="34" t="s">
        <v>60</v>
      </c>
      <c r="B70">
        <v>181618</v>
      </c>
      <c r="C70">
        <v>74369</v>
      </c>
      <c r="D70" s="34" t="s">
        <v>271</v>
      </c>
    </row>
    <row r="71" spans="1:4">
      <c r="A71" s="34" t="s">
        <v>59</v>
      </c>
      <c r="B71">
        <v>49090</v>
      </c>
      <c r="C71">
        <v>20911</v>
      </c>
      <c r="D71" s="34" t="s">
        <v>272</v>
      </c>
    </row>
    <row r="72" spans="1:4">
      <c r="A72" s="34" t="s">
        <v>58</v>
      </c>
      <c r="B72">
        <v>31951</v>
      </c>
      <c r="C72">
        <v>12014</v>
      </c>
      <c r="D72" s="34" t="s">
        <v>273</v>
      </c>
    </row>
    <row r="73" spans="1:4">
      <c r="A73" s="34" t="s">
        <v>212</v>
      </c>
      <c r="B73">
        <v>0</v>
      </c>
      <c r="C73">
        <v>0</v>
      </c>
      <c r="D73" s="34" t="s">
        <v>274</v>
      </c>
    </row>
    <row r="74" spans="1:4">
      <c r="A74" s="34" t="s">
        <v>111</v>
      </c>
      <c r="B74">
        <v>322934</v>
      </c>
      <c r="C74">
        <v>134515</v>
      </c>
      <c r="D74" s="34" t="s">
        <v>275</v>
      </c>
    </row>
    <row r="75" spans="1:4">
      <c r="A75" s="34" t="s">
        <v>112</v>
      </c>
      <c r="B75">
        <v>3186</v>
      </c>
      <c r="C75">
        <v>4890</v>
      </c>
      <c r="D75" s="34" t="s">
        <v>276</v>
      </c>
    </row>
    <row r="76" spans="1:4">
      <c r="A76" s="34" t="s">
        <v>113</v>
      </c>
      <c r="B76">
        <v>58554</v>
      </c>
      <c r="C76">
        <v>20197</v>
      </c>
      <c r="D76" s="34" t="s">
        <v>277</v>
      </c>
    </row>
    <row r="77" spans="1:4">
      <c r="A77" s="34" t="s">
        <v>114</v>
      </c>
      <c r="B77">
        <v>22564</v>
      </c>
      <c r="C77">
        <v>7654</v>
      </c>
      <c r="D77" s="34" t="s">
        <v>278</v>
      </c>
    </row>
    <row r="78" spans="1:4">
      <c r="A78" s="34" t="s">
        <v>115</v>
      </c>
      <c r="B78">
        <v>63574</v>
      </c>
      <c r="C78">
        <v>27405</v>
      </c>
      <c r="D78" s="34" t="s">
        <v>279</v>
      </c>
    </row>
    <row r="79" spans="1:4">
      <c r="A79" s="34" t="s">
        <v>116</v>
      </c>
      <c r="B79">
        <v>50689</v>
      </c>
      <c r="C79">
        <v>22423</v>
      </c>
      <c r="D79" s="34" t="s">
        <v>280</v>
      </c>
    </row>
    <row r="80" spans="1:4">
      <c r="A80" s="34" t="s">
        <v>117</v>
      </c>
      <c r="B80">
        <v>53729</v>
      </c>
      <c r="C80">
        <v>24453</v>
      </c>
      <c r="D80" s="34" t="s">
        <v>281</v>
      </c>
    </row>
    <row r="81" spans="1:6">
      <c r="A81" s="34" t="s">
        <v>118</v>
      </c>
      <c r="B81">
        <v>36709</v>
      </c>
      <c r="C81">
        <v>14710</v>
      </c>
      <c r="D81" s="34" t="s">
        <v>282</v>
      </c>
    </row>
    <row r="82" spans="1:6">
      <c r="A82" s="34" t="s">
        <v>119</v>
      </c>
      <c r="B82">
        <v>33929</v>
      </c>
      <c r="C82">
        <v>12783</v>
      </c>
      <c r="D82" s="34" t="s">
        <v>283</v>
      </c>
    </row>
    <row r="83" spans="1:6">
      <c r="A83" s="34" t="s">
        <v>212</v>
      </c>
      <c r="B83">
        <v>0</v>
      </c>
      <c r="C83">
        <v>0</v>
      </c>
      <c r="D83" s="34" t="s">
        <v>284</v>
      </c>
    </row>
    <row r="84" spans="1:6">
      <c r="A84" s="34" t="s">
        <v>127</v>
      </c>
      <c r="B84">
        <v>633240</v>
      </c>
      <c r="C84">
        <v>258281</v>
      </c>
      <c r="D84" s="34" t="s">
        <v>285</v>
      </c>
    </row>
    <row r="85" spans="1:6">
      <c r="A85" s="34" t="s">
        <v>128</v>
      </c>
      <c r="B85">
        <v>0</v>
      </c>
      <c r="C85">
        <v>0</v>
      </c>
      <c r="D85" s="34" t="s">
        <v>286</v>
      </c>
    </row>
    <row r="86" spans="1:6">
      <c r="A86" s="34" t="s">
        <v>129</v>
      </c>
      <c r="B86">
        <v>35406</v>
      </c>
      <c r="C86">
        <v>16693</v>
      </c>
      <c r="D86" s="34" t="s">
        <v>287</v>
      </c>
    </row>
    <row r="87" spans="1:6">
      <c r="A87" s="34" t="s">
        <v>130</v>
      </c>
      <c r="B87">
        <v>54471</v>
      </c>
      <c r="C87">
        <v>22760</v>
      </c>
      <c r="D87" s="34" t="s">
        <v>288</v>
      </c>
    </row>
    <row r="88" spans="1:6">
      <c r="A88" s="34" t="s">
        <v>132</v>
      </c>
      <c r="B88">
        <v>24014</v>
      </c>
      <c r="C88">
        <v>6953</v>
      </c>
      <c r="D88" s="34" t="s">
        <v>289</v>
      </c>
    </row>
    <row r="89" spans="1:6">
      <c r="A89" s="34" t="s">
        <v>131</v>
      </c>
      <c r="B89">
        <v>53475</v>
      </c>
      <c r="C89">
        <v>22355</v>
      </c>
      <c r="D89" s="34" t="s">
        <v>290</v>
      </c>
      <c r="E89">
        <f>B89+B95</f>
        <v>82761</v>
      </c>
      <c r="F89">
        <f>C89+C95</f>
        <v>33001</v>
      </c>
    </row>
    <row r="90" spans="1:6">
      <c r="A90" s="34" t="s">
        <v>134</v>
      </c>
      <c r="B90">
        <v>66470</v>
      </c>
      <c r="C90">
        <v>25719</v>
      </c>
      <c r="D90" s="34" t="s">
        <v>291</v>
      </c>
    </row>
    <row r="91" spans="1:6">
      <c r="A91" s="34" t="s">
        <v>137</v>
      </c>
      <c r="B91">
        <v>61050</v>
      </c>
      <c r="C91">
        <v>22194</v>
      </c>
      <c r="D91" s="34" t="s">
        <v>292</v>
      </c>
    </row>
    <row r="92" spans="1:6">
      <c r="A92" s="34" t="s">
        <v>136</v>
      </c>
      <c r="B92">
        <v>132441</v>
      </c>
      <c r="C92">
        <v>53372</v>
      </c>
      <c r="D92" s="34" t="s">
        <v>293</v>
      </c>
    </row>
    <row r="93" spans="1:6">
      <c r="A93" s="34" t="s">
        <v>135</v>
      </c>
      <c r="B93">
        <v>125577</v>
      </c>
      <c r="C93">
        <v>51582</v>
      </c>
      <c r="D93" s="34" t="s">
        <v>294</v>
      </c>
    </row>
    <row r="94" spans="1:6">
      <c r="A94" s="34" t="s">
        <v>133</v>
      </c>
      <c r="B94">
        <v>80336</v>
      </c>
      <c r="C94">
        <v>36653</v>
      </c>
      <c r="D94" s="34" t="s">
        <v>295</v>
      </c>
    </row>
    <row r="95" spans="1:6">
      <c r="A95" s="36" t="s">
        <v>296</v>
      </c>
      <c r="B95">
        <v>29286</v>
      </c>
      <c r="C95">
        <v>10646</v>
      </c>
      <c r="D95" s="34" t="s">
        <v>297</v>
      </c>
    </row>
    <row r="96" spans="1:6">
      <c r="A96" s="34" t="s">
        <v>212</v>
      </c>
      <c r="B96">
        <v>0</v>
      </c>
      <c r="C96">
        <v>0</v>
      </c>
      <c r="D96" s="34" t="s">
        <v>298</v>
      </c>
    </row>
    <row r="97" spans="1:6">
      <c r="A97" s="34" t="s">
        <v>138</v>
      </c>
      <c r="B97">
        <v>620850</v>
      </c>
      <c r="C97">
        <v>277491</v>
      </c>
      <c r="D97" s="34" t="s">
        <v>299</v>
      </c>
    </row>
    <row r="98" spans="1:6">
      <c r="A98" s="34" t="s">
        <v>139</v>
      </c>
      <c r="B98">
        <v>45945</v>
      </c>
      <c r="C98">
        <v>23955</v>
      </c>
      <c r="D98" s="34" t="s">
        <v>300</v>
      </c>
    </row>
    <row r="99" spans="1:6">
      <c r="A99" s="34" t="s">
        <v>140</v>
      </c>
      <c r="B99">
        <v>37952</v>
      </c>
      <c r="C99">
        <v>14597</v>
      </c>
      <c r="D99" s="34" t="s">
        <v>301</v>
      </c>
    </row>
    <row r="100" spans="1:6">
      <c r="A100" s="34" t="s">
        <v>142</v>
      </c>
      <c r="B100">
        <v>149485</v>
      </c>
      <c r="C100">
        <v>60469</v>
      </c>
      <c r="D100" s="34" t="s">
        <v>302</v>
      </c>
      <c r="E100">
        <f>B100+B104+B105</f>
        <v>172531</v>
      </c>
      <c r="F100">
        <f>C100+C104+C105</f>
        <v>68475</v>
      </c>
    </row>
    <row r="101" spans="1:6">
      <c r="A101" s="34" t="s">
        <v>145</v>
      </c>
      <c r="B101">
        <v>128212</v>
      </c>
      <c r="C101">
        <v>64523</v>
      </c>
      <c r="D101" s="34" t="s">
        <v>303</v>
      </c>
    </row>
    <row r="102" spans="1:6">
      <c r="A102" s="34" t="s">
        <v>144</v>
      </c>
      <c r="B102">
        <v>146916</v>
      </c>
      <c r="C102">
        <v>64455</v>
      </c>
      <c r="D102" s="34" t="s">
        <v>304</v>
      </c>
    </row>
    <row r="103" spans="1:6">
      <c r="A103" s="34" t="s">
        <v>141</v>
      </c>
      <c r="B103">
        <v>112340</v>
      </c>
      <c r="C103">
        <v>49492</v>
      </c>
      <c r="D103" s="34" t="s">
        <v>305</v>
      </c>
    </row>
    <row r="104" spans="1:6">
      <c r="A104" s="36" t="s">
        <v>306</v>
      </c>
      <c r="B104">
        <v>19040</v>
      </c>
      <c r="C104">
        <v>6306</v>
      </c>
      <c r="D104" s="34" t="s">
        <v>307</v>
      </c>
    </row>
    <row r="105" spans="1:6">
      <c r="A105" s="36" t="s">
        <v>308</v>
      </c>
      <c r="B105">
        <v>4006</v>
      </c>
      <c r="C105">
        <v>1700</v>
      </c>
      <c r="D105" s="34" t="s">
        <v>309</v>
      </c>
    </row>
    <row r="106" spans="1:6">
      <c r="A106" s="34" t="s">
        <v>212</v>
      </c>
      <c r="B106">
        <v>0</v>
      </c>
      <c r="C106">
        <v>0</v>
      </c>
      <c r="D106" s="34" t="s">
        <v>310</v>
      </c>
    </row>
    <row r="107" spans="1:6">
      <c r="A107" s="34" t="s">
        <v>146</v>
      </c>
      <c r="B107">
        <v>369217</v>
      </c>
      <c r="C107">
        <v>153379</v>
      </c>
      <c r="D107" s="34" t="s">
        <v>311</v>
      </c>
    </row>
    <row r="108" spans="1:6">
      <c r="A108" s="34" t="s">
        <v>147</v>
      </c>
      <c r="B108">
        <v>0</v>
      </c>
      <c r="C108">
        <v>0</v>
      </c>
      <c r="D108" s="34" t="s">
        <v>312</v>
      </c>
    </row>
    <row r="109" spans="1:6">
      <c r="A109" s="34" t="s">
        <v>148</v>
      </c>
      <c r="B109">
        <v>43658</v>
      </c>
      <c r="C109">
        <v>18089</v>
      </c>
      <c r="D109" s="34" t="s">
        <v>313</v>
      </c>
    </row>
    <row r="110" spans="1:6">
      <c r="A110" s="34" t="s">
        <v>149</v>
      </c>
      <c r="B110">
        <v>15555</v>
      </c>
      <c r="C110">
        <v>5335</v>
      </c>
      <c r="D110" s="34" t="s">
        <v>314</v>
      </c>
    </row>
    <row r="111" spans="1:6">
      <c r="A111" s="34" t="s">
        <v>152</v>
      </c>
      <c r="B111">
        <v>60832</v>
      </c>
      <c r="C111">
        <v>22010</v>
      </c>
      <c r="D111" s="34" t="s">
        <v>315</v>
      </c>
    </row>
    <row r="112" spans="1:6">
      <c r="A112" s="34" t="s">
        <v>153</v>
      </c>
      <c r="B112">
        <v>36838</v>
      </c>
      <c r="C112">
        <v>13449</v>
      </c>
      <c r="D112" s="34" t="s">
        <v>316</v>
      </c>
    </row>
    <row r="113" spans="1:6">
      <c r="A113" s="34" t="s">
        <v>156</v>
      </c>
      <c r="B113">
        <v>87740</v>
      </c>
      <c r="C113">
        <v>43215</v>
      </c>
      <c r="D113" s="34" t="s">
        <v>317</v>
      </c>
    </row>
    <row r="114" spans="1:6">
      <c r="A114" s="34" t="s">
        <v>155</v>
      </c>
      <c r="B114">
        <v>35039</v>
      </c>
      <c r="C114">
        <v>18312</v>
      </c>
      <c r="D114" s="34" t="s">
        <v>318</v>
      </c>
    </row>
    <row r="115" spans="1:6">
      <c r="A115" s="34" t="s">
        <v>154</v>
      </c>
      <c r="B115">
        <v>34705</v>
      </c>
      <c r="C115">
        <v>13342</v>
      </c>
      <c r="D115" s="34" t="s">
        <v>319</v>
      </c>
    </row>
    <row r="116" spans="1:6">
      <c r="A116" s="34" t="s">
        <v>320</v>
      </c>
      <c r="B116">
        <v>0</v>
      </c>
      <c r="C116">
        <v>0</v>
      </c>
      <c r="D116" s="34" t="s">
        <v>321</v>
      </c>
    </row>
    <row r="117" spans="1:6">
      <c r="A117" s="34" t="s">
        <v>150</v>
      </c>
      <c r="B117">
        <v>54850</v>
      </c>
      <c r="C117">
        <v>19627</v>
      </c>
      <c r="D117" s="34" t="s">
        <v>322</v>
      </c>
      <c r="E117">
        <f>B117+B118</f>
        <v>65656</v>
      </c>
      <c r="F117">
        <f>C117+C118</f>
        <v>23509</v>
      </c>
    </row>
    <row r="118" spans="1:6">
      <c r="A118" s="36" t="s">
        <v>323</v>
      </c>
      <c r="B118">
        <v>10806</v>
      </c>
      <c r="C118">
        <v>3882</v>
      </c>
      <c r="D118" s="34" t="s">
        <v>324</v>
      </c>
    </row>
    <row r="119" spans="1:6">
      <c r="A119" s="34" t="s">
        <v>212</v>
      </c>
      <c r="B119">
        <v>0</v>
      </c>
      <c r="C119">
        <v>0</v>
      </c>
      <c r="D119" s="34" t="s">
        <v>325</v>
      </c>
    </row>
    <row r="120" spans="1:6">
      <c r="A120" s="34" t="s">
        <v>91</v>
      </c>
      <c r="B120">
        <v>556985</v>
      </c>
      <c r="C120">
        <v>196955</v>
      </c>
      <c r="D120" s="34" t="s">
        <v>326</v>
      </c>
    </row>
    <row r="121" spans="1:6">
      <c r="A121" s="34" t="s">
        <v>92</v>
      </c>
      <c r="B121">
        <v>0</v>
      </c>
      <c r="C121">
        <v>0</v>
      </c>
      <c r="D121" s="34" t="s">
        <v>327</v>
      </c>
    </row>
    <row r="122" spans="1:6">
      <c r="A122" s="34" t="s">
        <v>93</v>
      </c>
      <c r="B122">
        <v>184616</v>
      </c>
      <c r="C122">
        <v>59729</v>
      </c>
      <c r="D122" s="34" t="s">
        <v>328</v>
      </c>
      <c r="E122">
        <f>B122+B128</f>
        <v>230878</v>
      </c>
      <c r="F122">
        <f>C122+C128</f>
        <v>72634</v>
      </c>
    </row>
    <row r="123" spans="1:6">
      <c r="A123" s="34" t="s">
        <v>95</v>
      </c>
      <c r="B123">
        <v>116017</v>
      </c>
      <c r="C123">
        <v>45949</v>
      </c>
      <c r="D123" s="34" t="s">
        <v>329</v>
      </c>
      <c r="E123">
        <f>B123+B127</f>
        <v>138903</v>
      </c>
      <c r="F123">
        <f>C123+C127</f>
        <v>51547</v>
      </c>
    </row>
    <row r="124" spans="1:6">
      <c r="A124" s="34" t="s">
        <v>99</v>
      </c>
      <c r="B124">
        <v>120909</v>
      </c>
      <c r="C124">
        <v>42910</v>
      </c>
      <c r="D124" s="34" t="s">
        <v>330</v>
      </c>
    </row>
    <row r="125" spans="1:6">
      <c r="A125" s="34" t="s">
        <v>97</v>
      </c>
      <c r="B125">
        <v>105933</v>
      </c>
      <c r="C125">
        <v>38747</v>
      </c>
      <c r="D125" s="34" t="s">
        <v>331</v>
      </c>
    </row>
    <row r="126" spans="1:6">
      <c r="A126" s="34" t="s">
        <v>98</v>
      </c>
      <c r="B126">
        <v>29510</v>
      </c>
      <c r="C126">
        <v>9620</v>
      </c>
      <c r="D126" s="34" t="s">
        <v>332</v>
      </c>
    </row>
    <row r="127" spans="1:6">
      <c r="A127" s="36" t="s">
        <v>333</v>
      </c>
      <c r="B127">
        <v>22886</v>
      </c>
      <c r="C127">
        <v>5598</v>
      </c>
      <c r="D127" s="34" t="s">
        <v>334</v>
      </c>
    </row>
    <row r="128" spans="1:6">
      <c r="A128" s="36" t="s">
        <v>335</v>
      </c>
      <c r="B128">
        <v>46262</v>
      </c>
      <c r="C128">
        <v>12905</v>
      </c>
      <c r="D128" s="34" t="s">
        <v>336</v>
      </c>
    </row>
    <row r="129" spans="1:6">
      <c r="A129" s="34" t="s">
        <v>212</v>
      </c>
      <c r="B129">
        <v>0</v>
      </c>
      <c r="C129">
        <v>0</v>
      </c>
      <c r="D129" s="34" t="s">
        <v>337</v>
      </c>
    </row>
    <row r="130" spans="1:6">
      <c r="A130" s="34" t="s">
        <v>81</v>
      </c>
      <c r="B130">
        <v>341593</v>
      </c>
      <c r="C130">
        <v>142636</v>
      </c>
      <c r="D130" s="34" t="s">
        <v>338</v>
      </c>
    </row>
    <row r="131" spans="1:6">
      <c r="A131" s="34" t="s">
        <v>82</v>
      </c>
      <c r="B131">
        <v>384</v>
      </c>
      <c r="C131">
        <v>9019</v>
      </c>
      <c r="D131" s="34" t="s">
        <v>339</v>
      </c>
    </row>
    <row r="132" spans="1:6">
      <c r="A132" s="34" t="s">
        <v>83</v>
      </c>
      <c r="B132">
        <v>33332</v>
      </c>
      <c r="C132">
        <v>9083</v>
      </c>
      <c r="D132" s="34" t="s">
        <v>340</v>
      </c>
    </row>
    <row r="133" spans="1:6">
      <c r="A133" s="34" t="s">
        <v>84</v>
      </c>
      <c r="B133">
        <v>41658</v>
      </c>
      <c r="C133">
        <v>13918</v>
      </c>
      <c r="D133" s="34" t="s">
        <v>341</v>
      </c>
    </row>
    <row r="134" spans="1:6">
      <c r="A134" s="34" t="s">
        <v>87</v>
      </c>
      <c r="B134">
        <v>29403</v>
      </c>
      <c r="C134">
        <v>12344</v>
      </c>
      <c r="D134" s="34" t="s">
        <v>342</v>
      </c>
    </row>
    <row r="135" spans="1:6">
      <c r="A135" s="34" t="s">
        <v>89</v>
      </c>
      <c r="B135">
        <v>42990</v>
      </c>
      <c r="C135">
        <v>16664</v>
      </c>
      <c r="D135" s="34" t="s">
        <v>343</v>
      </c>
    </row>
    <row r="136" spans="1:6">
      <c r="A136" s="34" t="s">
        <v>90</v>
      </c>
      <c r="B136">
        <v>97203</v>
      </c>
      <c r="C136">
        <v>44218</v>
      </c>
      <c r="D136" s="34" t="s">
        <v>344</v>
      </c>
    </row>
    <row r="137" spans="1:6">
      <c r="A137" s="34" t="s">
        <v>85</v>
      </c>
      <c r="B137">
        <v>14850</v>
      </c>
      <c r="C137">
        <v>5937</v>
      </c>
      <c r="D137" s="34" t="s">
        <v>345</v>
      </c>
    </row>
    <row r="138" spans="1:6">
      <c r="A138" s="34" t="s">
        <v>86</v>
      </c>
      <c r="B138">
        <v>12992</v>
      </c>
      <c r="C138">
        <v>4925</v>
      </c>
      <c r="D138" s="34" t="s">
        <v>346</v>
      </c>
    </row>
    <row r="139" spans="1:6">
      <c r="A139" s="34" t="s">
        <v>88</v>
      </c>
      <c r="B139">
        <v>68781</v>
      </c>
      <c r="C139">
        <v>26528</v>
      </c>
      <c r="D139" s="34" t="s">
        <v>347</v>
      </c>
    </row>
    <row r="140" spans="1:6">
      <c r="A140" s="34" t="s">
        <v>100</v>
      </c>
      <c r="B140">
        <v>255489</v>
      </c>
      <c r="C140">
        <v>114810</v>
      </c>
      <c r="D140" s="34" t="s">
        <v>348</v>
      </c>
    </row>
    <row r="141" spans="1:6">
      <c r="A141" s="34" t="s">
        <v>101</v>
      </c>
      <c r="B141">
        <v>4400</v>
      </c>
      <c r="C141">
        <v>3102</v>
      </c>
      <c r="D141" s="34" t="s">
        <v>349</v>
      </c>
    </row>
    <row r="142" spans="1:6">
      <c r="A142" s="34" t="s">
        <v>102</v>
      </c>
      <c r="B142">
        <v>28741</v>
      </c>
      <c r="C142">
        <v>11711</v>
      </c>
      <c r="D142" s="34" t="s">
        <v>350</v>
      </c>
    </row>
    <row r="143" spans="1:6">
      <c r="A143" s="34" t="s">
        <v>104</v>
      </c>
      <c r="B143">
        <v>80671</v>
      </c>
      <c r="C143">
        <v>30690</v>
      </c>
      <c r="D143" s="34" t="s">
        <v>351</v>
      </c>
      <c r="E143">
        <f>B143+B146</f>
        <v>84719</v>
      </c>
      <c r="F143">
        <f>C143+C146</f>
        <v>32587</v>
      </c>
    </row>
    <row r="144" spans="1:6">
      <c r="A144" s="34" t="s">
        <v>108</v>
      </c>
      <c r="B144">
        <v>23429</v>
      </c>
      <c r="C144">
        <v>11232</v>
      </c>
      <c r="D144" s="34" t="s">
        <v>352</v>
      </c>
    </row>
    <row r="145" spans="1:6">
      <c r="A145" s="34" t="s">
        <v>106</v>
      </c>
      <c r="B145">
        <v>118248</v>
      </c>
      <c r="C145">
        <v>58075</v>
      </c>
      <c r="D145" s="34" t="s">
        <v>353</v>
      </c>
      <c r="E145">
        <f>B145+B147</f>
        <v>120000</v>
      </c>
      <c r="F145">
        <f>C145+C147</f>
        <v>59098</v>
      </c>
    </row>
    <row r="146" spans="1:6">
      <c r="A146" s="36" t="s">
        <v>354</v>
      </c>
      <c r="B146">
        <v>4048</v>
      </c>
      <c r="C146">
        <v>1897</v>
      </c>
      <c r="D146" s="34" t="s">
        <v>355</v>
      </c>
    </row>
    <row r="147" spans="1:6">
      <c r="A147" s="36" t="s">
        <v>356</v>
      </c>
      <c r="B147">
        <v>1752</v>
      </c>
      <c r="C147">
        <v>1023</v>
      </c>
      <c r="D147" s="34" t="s">
        <v>357</v>
      </c>
    </row>
    <row r="148" spans="1:6">
      <c r="A148" s="34" t="s">
        <v>212</v>
      </c>
      <c r="B148">
        <v>0</v>
      </c>
      <c r="C148">
        <v>0</v>
      </c>
      <c r="D148" s="34" t="s">
        <v>358</v>
      </c>
    </row>
    <row r="149" spans="1:6">
      <c r="A149" s="34" t="s">
        <v>73</v>
      </c>
      <c r="B149">
        <v>299994</v>
      </c>
      <c r="C149">
        <v>117433</v>
      </c>
      <c r="D149" s="34" t="s">
        <v>359</v>
      </c>
    </row>
    <row r="150" spans="1:6">
      <c r="A150" s="34" t="s">
        <v>74</v>
      </c>
      <c r="B150">
        <v>12384</v>
      </c>
      <c r="C150">
        <v>9986</v>
      </c>
      <c r="D150" s="34" t="s">
        <v>360</v>
      </c>
    </row>
    <row r="151" spans="1:6">
      <c r="A151" s="34" t="s">
        <v>75</v>
      </c>
      <c r="B151">
        <v>59074</v>
      </c>
      <c r="C151">
        <v>17966</v>
      </c>
      <c r="D151" s="34" t="s">
        <v>361</v>
      </c>
    </row>
    <row r="152" spans="1:6">
      <c r="A152" s="34" t="s">
        <v>79</v>
      </c>
      <c r="B152">
        <v>63204</v>
      </c>
      <c r="C152">
        <v>24642</v>
      </c>
      <c r="D152" s="34" t="s">
        <v>362</v>
      </c>
    </row>
    <row r="153" spans="1:6">
      <c r="A153" s="34" t="s">
        <v>78</v>
      </c>
      <c r="B153">
        <v>65821</v>
      </c>
      <c r="C153">
        <v>27814</v>
      </c>
      <c r="D153" s="34" t="s">
        <v>363</v>
      </c>
    </row>
    <row r="154" spans="1:6">
      <c r="A154" s="34" t="s">
        <v>80</v>
      </c>
      <c r="B154">
        <v>30017</v>
      </c>
      <c r="C154">
        <v>10488</v>
      </c>
      <c r="D154" s="34" t="s">
        <v>364</v>
      </c>
    </row>
    <row r="155" spans="1:6">
      <c r="A155" s="34" t="s">
        <v>77</v>
      </c>
      <c r="B155">
        <v>39635</v>
      </c>
      <c r="C155">
        <v>14064</v>
      </c>
      <c r="D155" s="34" t="s">
        <v>365</v>
      </c>
    </row>
    <row r="156" spans="1:6">
      <c r="A156" s="34" t="s">
        <v>76</v>
      </c>
      <c r="B156">
        <v>29859</v>
      </c>
      <c r="C156">
        <v>12473</v>
      </c>
      <c r="D156" s="34" t="s">
        <v>366</v>
      </c>
    </row>
    <row r="157" spans="1:6">
      <c r="A157" s="34" t="s">
        <v>212</v>
      </c>
      <c r="B157">
        <v>0</v>
      </c>
      <c r="C157">
        <v>0</v>
      </c>
      <c r="D157" s="34" t="s">
        <v>367</v>
      </c>
    </row>
    <row r="158" spans="1:6">
      <c r="A158" s="34" t="s">
        <v>120</v>
      </c>
      <c r="B158">
        <v>233790</v>
      </c>
      <c r="C158">
        <v>84814</v>
      </c>
      <c r="D158" s="34" t="s">
        <v>368</v>
      </c>
    </row>
    <row r="159" spans="1:6">
      <c r="A159" s="34" t="s">
        <v>121</v>
      </c>
      <c r="B159">
        <v>13454</v>
      </c>
      <c r="C159">
        <v>9154</v>
      </c>
      <c r="D159" s="34" t="s">
        <v>369</v>
      </c>
      <c r="E159">
        <f>B159+B166+B168</f>
        <v>21939</v>
      </c>
      <c r="F159">
        <f>C159+C166+C168</f>
        <v>12021</v>
      </c>
    </row>
    <row r="160" spans="1:6">
      <c r="A160" s="34" t="s">
        <v>123</v>
      </c>
      <c r="B160">
        <v>53671</v>
      </c>
      <c r="C160">
        <v>17010</v>
      </c>
      <c r="D160" s="34" t="s">
        <v>370</v>
      </c>
    </row>
    <row r="161" spans="1:4">
      <c r="A161" s="34" t="s">
        <v>124</v>
      </c>
      <c r="B161">
        <v>44056</v>
      </c>
      <c r="C161">
        <v>15052</v>
      </c>
      <c r="D161" s="34" t="s">
        <v>371</v>
      </c>
    </row>
    <row r="162" spans="1:4">
      <c r="A162" s="34" t="s">
        <v>212</v>
      </c>
      <c r="B162">
        <v>0</v>
      </c>
      <c r="C162">
        <v>0</v>
      </c>
      <c r="D162" s="34" t="s">
        <v>372</v>
      </c>
    </row>
    <row r="163" spans="1:4">
      <c r="A163" s="34" t="s">
        <v>125</v>
      </c>
      <c r="B163">
        <v>35642</v>
      </c>
      <c r="C163">
        <v>13982</v>
      </c>
      <c r="D163" s="34" t="s">
        <v>373</v>
      </c>
    </row>
    <row r="164" spans="1:4">
      <c r="A164" s="34" t="s">
        <v>124</v>
      </c>
      <c r="B164">
        <v>0</v>
      </c>
      <c r="C164">
        <v>0</v>
      </c>
      <c r="D164" s="34" t="s">
        <v>374</v>
      </c>
    </row>
    <row r="165" spans="1:4">
      <c r="A165" s="34" t="s">
        <v>126</v>
      </c>
      <c r="B165">
        <v>85242</v>
      </c>
      <c r="C165">
        <v>28885</v>
      </c>
      <c r="D165" s="34" t="s">
        <v>375</v>
      </c>
    </row>
    <row r="166" spans="1:4">
      <c r="A166" s="36" t="s">
        <v>376</v>
      </c>
      <c r="B166">
        <v>5142</v>
      </c>
      <c r="C166">
        <v>1600</v>
      </c>
      <c r="D166" s="34" t="s">
        <v>377</v>
      </c>
    </row>
    <row r="167" spans="1:4">
      <c r="A167" s="35" t="s">
        <v>378</v>
      </c>
      <c r="B167">
        <v>1725</v>
      </c>
      <c r="C167">
        <v>731</v>
      </c>
      <c r="D167" s="34" t="s">
        <v>379</v>
      </c>
    </row>
    <row r="168" spans="1:4">
      <c r="A168" s="36" t="s">
        <v>380</v>
      </c>
      <c r="B168">
        <v>3343</v>
      </c>
      <c r="C168">
        <v>1267</v>
      </c>
      <c r="D168" s="34" t="s">
        <v>381</v>
      </c>
    </row>
    <row r="169" spans="1:4">
      <c r="A169" s="34" t="s">
        <v>157</v>
      </c>
      <c r="B169">
        <v>343170</v>
      </c>
      <c r="C169">
        <v>128450</v>
      </c>
      <c r="D169" s="34" t="s">
        <v>382</v>
      </c>
    </row>
    <row r="170" spans="1:4">
      <c r="A170" s="34" t="s">
        <v>158</v>
      </c>
      <c r="B170">
        <v>4216</v>
      </c>
      <c r="C170">
        <v>3327</v>
      </c>
      <c r="D170" s="34" t="s">
        <v>383</v>
      </c>
    </row>
    <row r="171" spans="1:4">
      <c r="A171" s="34" t="s">
        <v>159</v>
      </c>
      <c r="B171">
        <v>83588</v>
      </c>
      <c r="C171">
        <v>29053</v>
      </c>
      <c r="D171" s="34" t="s">
        <v>384</v>
      </c>
    </row>
    <row r="172" spans="1:4">
      <c r="A172" s="34" t="s">
        <v>160</v>
      </c>
      <c r="B172">
        <v>58818</v>
      </c>
      <c r="C172">
        <v>24308</v>
      </c>
      <c r="D172" s="34" t="s">
        <v>385</v>
      </c>
    </row>
    <row r="173" spans="1:4">
      <c r="A173" s="34" t="s">
        <v>162</v>
      </c>
      <c r="B173">
        <v>31593</v>
      </c>
      <c r="C173">
        <v>10181</v>
      </c>
      <c r="D173" s="34" t="s">
        <v>386</v>
      </c>
    </row>
    <row r="174" spans="1:4">
      <c r="A174" s="34" t="s">
        <v>163</v>
      </c>
      <c r="B174">
        <v>29543</v>
      </c>
      <c r="C174">
        <v>9691</v>
      </c>
      <c r="D174" s="34" t="s">
        <v>387</v>
      </c>
    </row>
    <row r="175" spans="1:4">
      <c r="A175" s="34" t="s">
        <v>164</v>
      </c>
      <c r="B175">
        <v>8692</v>
      </c>
      <c r="C175">
        <v>2872</v>
      </c>
      <c r="D175" s="34" t="s">
        <v>388</v>
      </c>
    </row>
    <row r="176" spans="1:4">
      <c r="A176" s="34" t="s">
        <v>165</v>
      </c>
      <c r="B176">
        <v>13657</v>
      </c>
      <c r="C176">
        <v>4954</v>
      </c>
      <c r="D176" s="34" t="s">
        <v>389</v>
      </c>
    </row>
    <row r="177" spans="1:6">
      <c r="A177" s="34" t="s">
        <v>166</v>
      </c>
      <c r="B177">
        <v>81010</v>
      </c>
      <c r="C177">
        <v>32241</v>
      </c>
      <c r="D177" s="34" t="s">
        <v>390</v>
      </c>
    </row>
    <row r="178" spans="1:6">
      <c r="A178" s="34" t="s">
        <v>161</v>
      </c>
      <c r="B178">
        <v>32053</v>
      </c>
      <c r="C178">
        <v>11823</v>
      </c>
      <c r="D178" s="34" t="s">
        <v>391</v>
      </c>
    </row>
    <row r="179" spans="1:6">
      <c r="A179" s="34" t="s">
        <v>212</v>
      </c>
      <c r="B179">
        <v>0</v>
      </c>
      <c r="C179">
        <v>0</v>
      </c>
      <c r="D179" s="34" t="s">
        <v>392</v>
      </c>
    </row>
    <row r="180" spans="1:6">
      <c r="A180" s="34" t="s">
        <v>109</v>
      </c>
      <c r="B180">
        <v>765120</v>
      </c>
      <c r="C180">
        <v>229117</v>
      </c>
      <c r="D180" s="34" t="s">
        <v>393</v>
      </c>
    </row>
    <row r="181" spans="1:6">
      <c r="A181" s="34" t="s">
        <v>394</v>
      </c>
      <c r="B181">
        <v>765120</v>
      </c>
      <c r="C181">
        <v>229117</v>
      </c>
      <c r="D181" s="34" t="s">
        <v>395</v>
      </c>
    </row>
    <row r="182" spans="1:6">
      <c r="A182" s="34" t="s">
        <v>110</v>
      </c>
      <c r="B182">
        <v>297389</v>
      </c>
      <c r="C182">
        <v>107244</v>
      </c>
      <c r="D182" s="34" t="s">
        <v>396</v>
      </c>
    </row>
    <row r="183" spans="1:6">
      <c r="A183" s="34" t="s">
        <v>397</v>
      </c>
      <c r="B183">
        <v>293503</v>
      </c>
      <c r="C183">
        <v>100105</v>
      </c>
      <c r="D183" s="34" t="s">
        <v>398</v>
      </c>
    </row>
    <row r="184" spans="1:6">
      <c r="A184" s="34" t="s">
        <v>399</v>
      </c>
      <c r="B184">
        <v>3886</v>
      </c>
      <c r="C184">
        <v>7139</v>
      </c>
      <c r="D184" s="34" t="s">
        <v>400</v>
      </c>
    </row>
    <row r="185" spans="1:6">
      <c r="A185" s="34" t="s">
        <v>212</v>
      </c>
      <c r="B185">
        <v>0</v>
      </c>
      <c r="C185">
        <v>0</v>
      </c>
      <c r="D185" s="34" t="s">
        <v>401</v>
      </c>
    </row>
    <row r="186" spans="1:6">
      <c r="A186" s="34" t="s">
        <v>167</v>
      </c>
      <c r="B186">
        <v>199304</v>
      </c>
      <c r="C186">
        <v>79292</v>
      </c>
      <c r="D186" s="34" t="s">
        <v>402</v>
      </c>
    </row>
    <row r="187" spans="1:6">
      <c r="A187" s="34" t="s">
        <v>168</v>
      </c>
      <c r="B187">
        <v>3428</v>
      </c>
      <c r="C187">
        <v>3587</v>
      </c>
      <c r="D187" s="34" t="s">
        <v>403</v>
      </c>
    </row>
    <row r="188" spans="1:6">
      <c r="A188" s="34" t="s">
        <v>169</v>
      </c>
      <c r="B188">
        <v>40922</v>
      </c>
      <c r="C188">
        <v>15278</v>
      </c>
      <c r="D188" s="34" t="s">
        <v>404</v>
      </c>
      <c r="E188">
        <f>B188+B192</f>
        <v>42750</v>
      </c>
      <c r="F188">
        <f>C188+C192</f>
        <v>15898</v>
      </c>
    </row>
    <row r="189" spans="1:6">
      <c r="A189" s="34" t="s">
        <v>171</v>
      </c>
      <c r="B189">
        <v>96143</v>
      </c>
      <c r="C189">
        <v>34287</v>
      </c>
      <c r="D189" s="34" t="s">
        <v>405</v>
      </c>
      <c r="E189">
        <f>B189+B191</f>
        <v>110208</v>
      </c>
      <c r="F189">
        <f>C189+C191</f>
        <v>38955</v>
      </c>
    </row>
    <row r="190" spans="1:6">
      <c r="A190" s="34" t="s">
        <v>173</v>
      </c>
      <c r="B190">
        <v>58811</v>
      </c>
      <c r="C190">
        <v>26140</v>
      </c>
      <c r="D190" s="34" t="s">
        <v>406</v>
      </c>
    </row>
    <row r="191" spans="1:6">
      <c r="A191" s="36" t="s">
        <v>407</v>
      </c>
      <c r="B191">
        <v>14065</v>
      </c>
      <c r="C191">
        <v>4668</v>
      </c>
      <c r="D191" s="34" t="s">
        <v>408</v>
      </c>
    </row>
    <row r="192" spans="1:6">
      <c r="A192" s="36" t="s">
        <v>409</v>
      </c>
      <c r="B192">
        <v>1828</v>
      </c>
      <c r="C192">
        <v>620</v>
      </c>
      <c r="D192" s="34" t="s">
        <v>410</v>
      </c>
    </row>
    <row r="193" spans="1:6">
      <c r="A193" s="34" t="s">
        <v>212</v>
      </c>
      <c r="B193">
        <v>0</v>
      </c>
      <c r="C193">
        <v>0</v>
      </c>
      <c r="D193" s="34" t="s">
        <v>411</v>
      </c>
    </row>
    <row r="194" spans="1:6">
      <c r="A194" s="34" t="s">
        <v>174</v>
      </c>
      <c r="B194">
        <v>510277</v>
      </c>
      <c r="C194">
        <v>227652</v>
      </c>
      <c r="D194" s="34" t="s">
        <v>412</v>
      </c>
    </row>
    <row r="195" spans="1:6" ht="36">
      <c r="A195" s="22" t="s">
        <v>175</v>
      </c>
      <c r="B195">
        <v>1811</v>
      </c>
      <c r="C195">
        <v>2029</v>
      </c>
      <c r="D195" s="34" t="s">
        <v>413</v>
      </c>
    </row>
    <row r="196" spans="1:6">
      <c r="A196" s="34" t="s">
        <v>177</v>
      </c>
      <c r="B196">
        <v>86190</v>
      </c>
      <c r="C196">
        <v>31707</v>
      </c>
      <c r="D196" s="34" t="s">
        <v>414</v>
      </c>
      <c r="E196">
        <f>B196+B202</f>
        <v>113239</v>
      </c>
      <c r="F196">
        <f>C196+C202</f>
        <v>41898</v>
      </c>
    </row>
    <row r="197" spans="1:6">
      <c r="A197" s="34" t="s">
        <v>179</v>
      </c>
      <c r="B197">
        <v>68317</v>
      </c>
      <c r="C197">
        <v>29246</v>
      </c>
      <c r="D197" s="34" t="s">
        <v>415</v>
      </c>
      <c r="E197">
        <f>B197+B201</f>
        <v>96155</v>
      </c>
      <c r="F197">
        <f>C197+C201</f>
        <v>40485</v>
      </c>
    </row>
    <row r="198" spans="1:6">
      <c r="A198" s="34" t="s">
        <v>181</v>
      </c>
      <c r="B198">
        <v>53945</v>
      </c>
      <c r="C198">
        <v>25306</v>
      </c>
      <c r="D198" s="34" t="s">
        <v>416</v>
      </c>
    </row>
    <row r="199" spans="1:6">
      <c r="A199" s="34" t="s">
        <v>183</v>
      </c>
      <c r="B199">
        <v>103491</v>
      </c>
      <c r="C199">
        <v>44627</v>
      </c>
      <c r="D199" s="34" t="s">
        <v>417</v>
      </c>
      <c r="E199">
        <f>B199+B204</f>
        <v>111737</v>
      </c>
      <c r="F199">
        <f>C199+C204</f>
        <v>47587</v>
      </c>
    </row>
    <row r="200" spans="1:6">
      <c r="A200" s="34" t="s">
        <v>182</v>
      </c>
      <c r="B200">
        <v>195316</v>
      </c>
      <c r="C200">
        <v>94290</v>
      </c>
      <c r="D200" s="34" t="s">
        <v>418</v>
      </c>
    </row>
    <row r="201" spans="1:6">
      <c r="A201" s="36" t="s">
        <v>419</v>
      </c>
      <c r="B201">
        <v>27838</v>
      </c>
      <c r="C201">
        <v>11239</v>
      </c>
      <c r="D201" s="34" t="s">
        <v>420</v>
      </c>
    </row>
    <row r="202" spans="1:6">
      <c r="A202" s="36" t="s">
        <v>421</v>
      </c>
      <c r="B202">
        <v>27049</v>
      </c>
      <c r="C202">
        <v>10191</v>
      </c>
      <c r="D202" s="34" t="s">
        <v>422</v>
      </c>
    </row>
    <row r="203" spans="1:6" ht="24">
      <c r="A203" s="22" t="s">
        <v>176</v>
      </c>
      <c r="B203">
        <v>1207</v>
      </c>
      <c r="C203">
        <v>447</v>
      </c>
      <c r="D203" s="34" t="s">
        <v>423</v>
      </c>
    </row>
    <row r="204" spans="1:6">
      <c r="A204" s="36" t="s">
        <v>424</v>
      </c>
      <c r="B204">
        <v>8246</v>
      </c>
      <c r="C204">
        <v>2960</v>
      </c>
      <c r="D204" s="34" t="s">
        <v>425</v>
      </c>
    </row>
    <row r="205" spans="1:6">
      <c r="A205" s="34" t="s">
        <v>212</v>
      </c>
      <c r="B205">
        <v>0</v>
      </c>
      <c r="C205">
        <v>0</v>
      </c>
      <c r="D205" s="34" t="s">
        <v>426</v>
      </c>
    </row>
    <row r="206" spans="1:6">
      <c r="A206" s="34" t="s">
        <v>185</v>
      </c>
      <c r="B206">
        <v>232471</v>
      </c>
      <c r="C206">
        <v>87696</v>
      </c>
      <c r="D206" s="34" t="s">
        <v>427</v>
      </c>
    </row>
    <row r="207" spans="1:6">
      <c r="A207" s="34" t="s">
        <v>186</v>
      </c>
      <c r="B207">
        <v>0</v>
      </c>
      <c r="C207">
        <v>1350</v>
      </c>
      <c r="D207" s="34" t="s">
        <v>428</v>
      </c>
    </row>
    <row r="208" spans="1:6">
      <c r="A208" s="34" t="s">
        <v>187</v>
      </c>
      <c r="B208">
        <v>38778</v>
      </c>
      <c r="C208">
        <v>11737</v>
      </c>
      <c r="D208" s="34" t="s">
        <v>429</v>
      </c>
    </row>
    <row r="209" spans="1:4">
      <c r="A209" s="34" t="s">
        <v>189</v>
      </c>
      <c r="B209">
        <v>18765</v>
      </c>
      <c r="C209">
        <v>7007</v>
      </c>
      <c r="D209" s="34" t="s">
        <v>430</v>
      </c>
    </row>
    <row r="210" spans="1:4">
      <c r="A210" s="34" t="s">
        <v>190</v>
      </c>
      <c r="B210">
        <v>36479</v>
      </c>
      <c r="C210">
        <v>13492</v>
      </c>
      <c r="D210" s="34" t="s">
        <v>431</v>
      </c>
    </row>
    <row r="211" spans="1:4">
      <c r="A211" s="34" t="s">
        <v>188</v>
      </c>
      <c r="B211">
        <v>34821</v>
      </c>
      <c r="C211">
        <v>12579</v>
      </c>
      <c r="D211" s="34" t="s">
        <v>432</v>
      </c>
    </row>
    <row r="212" spans="1:4">
      <c r="A212" s="34" t="s">
        <v>191</v>
      </c>
      <c r="B212">
        <v>103628</v>
      </c>
      <c r="C212">
        <v>41531</v>
      </c>
      <c r="D212" s="34" t="s">
        <v>433</v>
      </c>
    </row>
  </sheetData>
  <mergeCells count="2">
    <mergeCell ref="A2:A4"/>
    <mergeCell ref="D2:D4"/>
  </mergeCells>
  <phoneticPr fontId="6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3"/>
  <sheetViews>
    <sheetView workbookViewId="0">
      <selection activeCell="C1" sqref="C1:C1048576"/>
    </sheetView>
  </sheetViews>
  <sheetFormatPr defaultColWidth="9" defaultRowHeight="14.25"/>
  <cols>
    <col min="1" max="1" width="10.125" style="4" customWidth="1"/>
  </cols>
  <sheetData>
    <row r="1" spans="1:3">
      <c r="A1"/>
    </row>
    <row r="2" spans="1:3">
      <c r="A2" s="67" t="s">
        <v>0</v>
      </c>
      <c r="B2" t="s">
        <v>434</v>
      </c>
    </row>
    <row r="3" spans="1:3">
      <c r="A3" s="67"/>
      <c r="B3" t="s">
        <v>9</v>
      </c>
      <c r="C3" t="s">
        <v>10</v>
      </c>
    </row>
    <row r="4" spans="1:3" hidden="1">
      <c r="A4" s="7" t="s">
        <v>12</v>
      </c>
      <c r="B4">
        <v>1</v>
      </c>
      <c r="C4">
        <v>2</v>
      </c>
    </row>
    <row r="5" spans="1:3" hidden="1">
      <c r="A5" s="8" t="s">
        <v>9</v>
      </c>
      <c r="B5">
        <v>1609733</v>
      </c>
      <c r="C5">
        <v>1134021</v>
      </c>
    </row>
    <row r="6" spans="1:3" hidden="1">
      <c r="A6" s="8" t="s">
        <v>17</v>
      </c>
      <c r="B6" s="25">
        <v>181596</v>
      </c>
      <c r="C6">
        <v>90799</v>
      </c>
    </row>
    <row r="7" spans="1:3">
      <c r="A7" s="17" t="s">
        <v>18</v>
      </c>
      <c r="B7">
        <v>0</v>
      </c>
      <c r="C7">
        <v>0</v>
      </c>
    </row>
    <row r="8" spans="1:3">
      <c r="A8" s="7" t="s">
        <v>19</v>
      </c>
      <c r="B8">
        <v>13784</v>
      </c>
      <c r="C8">
        <v>6892</v>
      </c>
    </row>
    <row r="9" spans="1:3">
      <c r="A9" s="7" t="s">
        <v>20</v>
      </c>
      <c r="B9">
        <v>15819</v>
      </c>
      <c r="C9">
        <v>7910</v>
      </c>
    </row>
    <row r="10" spans="1:3">
      <c r="A10" s="7" t="s">
        <v>21</v>
      </c>
      <c r="B10">
        <v>11416</v>
      </c>
      <c r="C10">
        <v>5708</v>
      </c>
    </row>
    <row r="11" spans="1:3">
      <c r="A11" s="7" t="s">
        <v>22</v>
      </c>
      <c r="B11">
        <v>19467</v>
      </c>
      <c r="C11">
        <v>9733</v>
      </c>
    </row>
    <row r="12" spans="1:3">
      <c r="A12" s="7" t="s">
        <v>23</v>
      </c>
      <c r="B12">
        <v>26328</v>
      </c>
      <c r="C12">
        <v>13164</v>
      </c>
    </row>
    <row r="13" spans="1:3">
      <c r="A13" s="7" t="s">
        <v>24</v>
      </c>
      <c r="B13">
        <v>11352</v>
      </c>
      <c r="C13">
        <v>5676</v>
      </c>
    </row>
    <row r="14" spans="1:3">
      <c r="A14" s="7" t="s">
        <v>25</v>
      </c>
      <c r="B14">
        <v>24594</v>
      </c>
      <c r="C14">
        <v>12297</v>
      </c>
    </row>
    <row r="15" spans="1:3">
      <c r="A15" s="7" t="s">
        <v>26</v>
      </c>
      <c r="B15">
        <v>25003</v>
      </c>
      <c r="C15">
        <v>12502</v>
      </c>
    </row>
    <row r="16" spans="1:3">
      <c r="A16" s="7" t="s">
        <v>27</v>
      </c>
      <c r="B16">
        <v>8130</v>
      </c>
      <c r="C16">
        <v>4065</v>
      </c>
    </row>
    <row r="17" spans="1:3">
      <c r="A17" s="7" t="s">
        <v>28</v>
      </c>
      <c r="B17">
        <v>8895</v>
      </c>
      <c r="C17">
        <v>4448</v>
      </c>
    </row>
    <row r="18" spans="1:3">
      <c r="A18" s="7" t="s">
        <v>29</v>
      </c>
      <c r="B18">
        <v>16809</v>
      </c>
      <c r="C18">
        <v>8404</v>
      </c>
    </row>
    <row r="19" spans="1:3" hidden="1">
      <c r="A19" s="8" t="s">
        <v>30</v>
      </c>
      <c r="B19">
        <v>0</v>
      </c>
      <c r="C19">
        <v>0</v>
      </c>
    </row>
    <row r="20" spans="1:3">
      <c r="A20" s="17" t="s">
        <v>31</v>
      </c>
      <c r="B20">
        <v>0</v>
      </c>
      <c r="C20">
        <v>0</v>
      </c>
    </row>
    <row r="21" spans="1:3">
      <c r="A21" s="7" t="s">
        <v>32</v>
      </c>
      <c r="B21">
        <v>0</v>
      </c>
      <c r="C21">
        <v>0</v>
      </c>
    </row>
    <row r="22" spans="1:3">
      <c r="A22" s="7" t="s">
        <v>33</v>
      </c>
      <c r="B22">
        <v>0</v>
      </c>
      <c r="C22">
        <v>0</v>
      </c>
    </row>
    <row r="23" spans="1:3">
      <c r="A23" s="7" t="s">
        <v>34</v>
      </c>
      <c r="B23">
        <v>0</v>
      </c>
      <c r="C23">
        <v>0</v>
      </c>
    </row>
    <row r="24" spans="1:3">
      <c r="A24" s="7" t="s">
        <v>35</v>
      </c>
      <c r="B24">
        <v>0</v>
      </c>
      <c r="C24">
        <v>0</v>
      </c>
    </row>
    <row r="25" spans="1:3">
      <c r="A25" s="7" t="s">
        <v>36</v>
      </c>
      <c r="B25">
        <v>0</v>
      </c>
      <c r="C25">
        <v>0</v>
      </c>
    </row>
    <row r="26" spans="1:3">
      <c r="A26" s="7" t="s">
        <v>37</v>
      </c>
      <c r="B26">
        <v>0</v>
      </c>
      <c r="C26">
        <v>0</v>
      </c>
    </row>
    <row r="27" spans="1:3" hidden="1">
      <c r="A27" s="8" t="s">
        <v>38</v>
      </c>
      <c r="B27">
        <v>30405</v>
      </c>
      <c r="C27">
        <v>15202</v>
      </c>
    </row>
    <row r="28" spans="1:3">
      <c r="A28" s="17" t="s">
        <v>39</v>
      </c>
      <c r="B28">
        <v>361</v>
      </c>
      <c r="C28">
        <v>180</v>
      </c>
    </row>
    <row r="29" spans="1:3">
      <c r="A29" s="7" t="s">
        <v>40</v>
      </c>
      <c r="B29">
        <v>18475</v>
      </c>
      <c r="C29">
        <v>9238</v>
      </c>
    </row>
    <row r="30" spans="1:3">
      <c r="A30" s="7" t="s">
        <v>42</v>
      </c>
      <c r="B30">
        <v>4141</v>
      </c>
      <c r="C30">
        <v>2070</v>
      </c>
    </row>
    <row r="31" spans="1:3">
      <c r="A31" s="7" t="s">
        <v>43</v>
      </c>
      <c r="B31">
        <v>7428</v>
      </c>
      <c r="C31">
        <v>3714</v>
      </c>
    </row>
    <row r="32" spans="1:3" hidden="1">
      <c r="A32" s="14" t="s">
        <v>44</v>
      </c>
      <c r="B32">
        <v>102668</v>
      </c>
      <c r="C32">
        <v>76032</v>
      </c>
    </row>
    <row r="33" spans="1:3">
      <c r="A33" s="17" t="s">
        <v>45</v>
      </c>
      <c r="B33">
        <v>1208</v>
      </c>
      <c r="C33">
        <v>725</v>
      </c>
    </row>
    <row r="34" spans="1:3">
      <c r="A34" s="7" t="s">
        <v>46</v>
      </c>
      <c r="B34">
        <v>14494</v>
      </c>
      <c r="C34">
        <v>8696</v>
      </c>
    </row>
    <row r="35" spans="1:3">
      <c r="A35" s="7" t="s">
        <v>47</v>
      </c>
      <c r="B35">
        <v>10839</v>
      </c>
      <c r="C35">
        <v>6503</v>
      </c>
    </row>
    <row r="36" spans="1:3">
      <c r="A36" s="7" t="s">
        <v>48</v>
      </c>
      <c r="B36">
        <v>13206</v>
      </c>
      <c r="C36">
        <v>10564</v>
      </c>
    </row>
    <row r="37" spans="1:3">
      <c r="A37" s="7" t="s">
        <v>49</v>
      </c>
      <c r="B37">
        <v>3968</v>
      </c>
      <c r="C37">
        <v>2381</v>
      </c>
    </row>
    <row r="38" spans="1:3">
      <c r="A38" s="7" t="s">
        <v>50</v>
      </c>
      <c r="B38">
        <v>32734</v>
      </c>
      <c r="C38">
        <v>26187</v>
      </c>
    </row>
    <row r="39" spans="1:3">
      <c r="A39" s="7" t="s">
        <v>52</v>
      </c>
      <c r="B39">
        <v>26220</v>
      </c>
      <c r="C39">
        <v>20976</v>
      </c>
    </row>
    <row r="40" spans="1:3" hidden="1">
      <c r="A40" s="14" t="s">
        <v>53</v>
      </c>
      <c r="B40">
        <v>609</v>
      </c>
      <c r="C40">
        <v>487</v>
      </c>
    </row>
    <row r="41" spans="1:3">
      <c r="A41" s="7" t="s">
        <v>53</v>
      </c>
      <c r="B41">
        <v>609</v>
      </c>
      <c r="C41">
        <v>487</v>
      </c>
    </row>
    <row r="42" spans="1:3" hidden="1">
      <c r="A42" s="14" t="s">
        <v>54</v>
      </c>
      <c r="B42">
        <v>68225</v>
      </c>
      <c r="C42">
        <v>34112</v>
      </c>
    </row>
    <row r="43" spans="1:3">
      <c r="A43" s="17" t="s">
        <v>55</v>
      </c>
      <c r="B43">
        <v>0</v>
      </c>
      <c r="C43">
        <v>0</v>
      </c>
    </row>
    <row r="44" spans="1:3">
      <c r="A44" s="7" t="s">
        <v>56</v>
      </c>
      <c r="B44">
        <v>14106</v>
      </c>
      <c r="C44">
        <v>7053</v>
      </c>
    </row>
    <row r="45" spans="1:3">
      <c r="A45" s="7" t="s">
        <v>57</v>
      </c>
      <c r="B45">
        <v>38379</v>
      </c>
      <c r="C45">
        <v>19189</v>
      </c>
    </row>
    <row r="46" spans="1:3">
      <c r="A46" s="7" t="s">
        <v>58</v>
      </c>
      <c r="B46">
        <v>6017</v>
      </c>
      <c r="C46">
        <v>3009</v>
      </c>
    </row>
    <row r="47" spans="1:3">
      <c r="A47" s="7" t="s">
        <v>59</v>
      </c>
      <c r="B47">
        <v>9723</v>
      </c>
      <c r="C47">
        <v>4861</v>
      </c>
    </row>
    <row r="48" spans="1:3" hidden="1">
      <c r="A48" s="14" t="s">
        <v>60</v>
      </c>
      <c r="B48">
        <v>35388</v>
      </c>
      <c r="C48">
        <v>17694</v>
      </c>
    </row>
    <row r="49" spans="1:3">
      <c r="A49" s="7" t="s">
        <v>60</v>
      </c>
      <c r="B49">
        <v>35388</v>
      </c>
      <c r="C49">
        <v>17694</v>
      </c>
    </row>
    <row r="50" spans="1:3" hidden="1">
      <c r="A50" s="14" t="s">
        <v>61</v>
      </c>
      <c r="B50">
        <v>29137</v>
      </c>
      <c r="C50">
        <v>23254</v>
      </c>
    </row>
    <row r="51" spans="1:3">
      <c r="A51" s="17" t="s">
        <v>62</v>
      </c>
      <c r="B51">
        <v>0</v>
      </c>
      <c r="C51">
        <v>0</v>
      </c>
    </row>
    <row r="52" spans="1:3">
      <c r="A52" s="7" t="s">
        <v>63</v>
      </c>
      <c r="B52">
        <v>4889</v>
      </c>
      <c r="C52">
        <v>2934</v>
      </c>
    </row>
    <row r="53" spans="1:3">
      <c r="A53" s="7" t="s">
        <v>64</v>
      </c>
      <c r="B53">
        <v>5877</v>
      </c>
      <c r="C53">
        <v>3526</v>
      </c>
    </row>
    <row r="54" spans="1:3">
      <c r="A54" s="7" t="s">
        <v>65</v>
      </c>
      <c r="B54">
        <v>4635</v>
      </c>
      <c r="C54">
        <v>3708</v>
      </c>
    </row>
    <row r="55" spans="1:3">
      <c r="A55" s="7" t="s">
        <v>66</v>
      </c>
      <c r="B55">
        <v>7211</v>
      </c>
      <c r="C55">
        <v>7211</v>
      </c>
    </row>
    <row r="56" spans="1:3">
      <c r="A56" s="7" t="s">
        <v>67</v>
      </c>
      <c r="B56">
        <v>3249</v>
      </c>
      <c r="C56">
        <v>2599</v>
      </c>
    </row>
    <row r="57" spans="1:3">
      <c r="A57" s="7" t="s">
        <v>68</v>
      </c>
      <c r="B57">
        <v>3276</v>
      </c>
      <c r="C57">
        <v>3276</v>
      </c>
    </row>
    <row r="58" spans="1:3" hidden="1">
      <c r="A58" s="14" t="s">
        <v>69</v>
      </c>
      <c r="B58">
        <v>6002</v>
      </c>
      <c r="C58">
        <v>6002</v>
      </c>
    </row>
    <row r="59" spans="1:3">
      <c r="A59" s="7" t="s">
        <v>69</v>
      </c>
      <c r="B59">
        <v>6002</v>
      </c>
      <c r="C59">
        <v>6002</v>
      </c>
    </row>
    <row r="60" spans="1:3" hidden="1">
      <c r="A60" s="14" t="s">
        <v>70</v>
      </c>
      <c r="B60">
        <v>3224</v>
      </c>
      <c r="C60">
        <v>2579</v>
      </c>
    </row>
    <row r="61" spans="1:3">
      <c r="A61" s="7" t="s">
        <v>70</v>
      </c>
      <c r="B61">
        <v>3224</v>
      </c>
      <c r="C61">
        <v>2579</v>
      </c>
    </row>
    <row r="62" spans="1:3" hidden="1">
      <c r="A62" s="14" t="s">
        <v>71</v>
      </c>
      <c r="B62">
        <v>5408</v>
      </c>
      <c r="C62">
        <v>4326</v>
      </c>
    </row>
    <row r="63" spans="1:3">
      <c r="A63" s="7" t="s">
        <v>71</v>
      </c>
      <c r="B63">
        <v>5408</v>
      </c>
      <c r="C63">
        <v>4326</v>
      </c>
    </row>
    <row r="64" spans="1:3" hidden="1">
      <c r="A64" s="14" t="s">
        <v>72</v>
      </c>
      <c r="B64">
        <v>3246</v>
      </c>
      <c r="C64">
        <v>3246</v>
      </c>
    </row>
    <row r="65" spans="1:3">
      <c r="A65" s="7" t="s">
        <v>72</v>
      </c>
      <c r="B65">
        <v>3246</v>
      </c>
      <c r="C65">
        <v>3246</v>
      </c>
    </row>
    <row r="66" spans="1:3" hidden="1">
      <c r="A66" s="14" t="s">
        <v>73</v>
      </c>
      <c r="B66">
        <v>26835</v>
      </c>
      <c r="C66">
        <v>21368</v>
      </c>
    </row>
    <row r="67" spans="1:3">
      <c r="A67" s="17" t="s">
        <v>74</v>
      </c>
      <c r="B67">
        <v>3371</v>
      </c>
      <c r="C67">
        <v>2023</v>
      </c>
    </row>
    <row r="68" spans="1:3">
      <c r="A68" s="7" t="s">
        <v>75</v>
      </c>
      <c r="B68">
        <v>10297</v>
      </c>
      <c r="C68">
        <v>6178</v>
      </c>
    </row>
    <row r="69" spans="1:3">
      <c r="A69" s="7" t="s">
        <v>76</v>
      </c>
      <c r="B69">
        <v>5866</v>
      </c>
      <c r="C69">
        <v>5866</v>
      </c>
    </row>
    <row r="70" spans="1:3">
      <c r="A70" s="7" t="s">
        <v>77</v>
      </c>
      <c r="B70">
        <v>7301</v>
      </c>
      <c r="C70">
        <v>7301</v>
      </c>
    </row>
    <row r="71" spans="1:3" hidden="1">
      <c r="A71" s="14" t="s">
        <v>78</v>
      </c>
      <c r="B71">
        <v>12993</v>
      </c>
      <c r="C71">
        <v>12993</v>
      </c>
    </row>
    <row r="72" spans="1:3">
      <c r="A72" s="7" t="s">
        <v>78</v>
      </c>
      <c r="B72">
        <v>12993</v>
      </c>
      <c r="C72">
        <v>12993</v>
      </c>
    </row>
    <row r="73" spans="1:3" hidden="1">
      <c r="A73" s="14" t="s">
        <v>79</v>
      </c>
      <c r="B73">
        <v>12074</v>
      </c>
      <c r="C73">
        <v>12074</v>
      </c>
    </row>
    <row r="74" spans="1:3">
      <c r="A74" s="7" t="s">
        <v>79</v>
      </c>
      <c r="B74">
        <v>12074</v>
      </c>
      <c r="C74">
        <v>12074</v>
      </c>
    </row>
    <row r="75" spans="1:3" hidden="1">
      <c r="A75" s="14" t="s">
        <v>80</v>
      </c>
      <c r="B75">
        <v>5497</v>
      </c>
      <c r="C75">
        <v>5497</v>
      </c>
    </row>
    <row r="76" spans="1:3">
      <c r="A76" s="7" t="s">
        <v>80</v>
      </c>
      <c r="B76">
        <v>5497</v>
      </c>
      <c r="C76">
        <v>5497</v>
      </c>
    </row>
    <row r="77" spans="1:3" hidden="1">
      <c r="A77" s="14" t="s">
        <v>81</v>
      </c>
      <c r="B77">
        <v>20232</v>
      </c>
      <c r="C77">
        <v>19510</v>
      </c>
    </row>
    <row r="78" spans="1:3">
      <c r="A78" s="17" t="s">
        <v>82</v>
      </c>
      <c r="B78">
        <v>1803</v>
      </c>
      <c r="C78">
        <v>1082</v>
      </c>
    </row>
    <row r="79" spans="1:3">
      <c r="A79" s="7" t="s">
        <v>83</v>
      </c>
      <c r="B79">
        <v>5604</v>
      </c>
      <c r="C79">
        <v>5604</v>
      </c>
    </row>
    <row r="80" spans="1:3">
      <c r="A80" s="17" t="s">
        <v>84</v>
      </c>
      <c r="B80">
        <v>7505</v>
      </c>
      <c r="C80">
        <v>7505</v>
      </c>
    </row>
    <row r="81" spans="1:3">
      <c r="A81" s="7" t="s">
        <v>85</v>
      </c>
      <c r="B81">
        <v>2865</v>
      </c>
      <c r="C81">
        <v>2865</v>
      </c>
    </row>
    <row r="82" spans="1:3">
      <c r="A82" s="7" t="s">
        <v>86</v>
      </c>
      <c r="B82">
        <v>2454</v>
      </c>
      <c r="C82">
        <v>2454</v>
      </c>
    </row>
    <row r="83" spans="1:3" hidden="1">
      <c r="A83" s="14" t="s">
        <v>87</v>
      </c>
      <c r="B83">
        <v>5788</v>
      </c>
      <c r="C83">
        <v>5788</v>
      </c>
    </row>
    <row r="84" spans="1:3">
      <c r="A84" s="7" t="s">
        <v>87</v>
      </c>
      <c r="B84">
        <v>5788</v>
      </c>
      <c r="C84">
        <v>5788</v>
      </c>
    </row>
    <row r="85" spans="1:3" hidden="1">
      <c r="A85" s="14" t="s">
        <v>88</v>
      </c>
      <c r="B85">
        <v>13083</v>
      </c>
      <c r="C85">
        <v>13083</v>
      </c>
    </row>
    <row r="86" spans="1:3">
      <c r="A86" s="7" t="s">
        <v>88</v>
      </c>
      <c r="B86">
        <v>13083</v>
      </c>
      <c r="C86">
        <v>13083</v>
      </c>
    </row>
    <row r="87" spans="1:3" hidden="1">
      <c r="A87" s="14" t="s">
        <v>89</v>
      </c>
      <c r="B87">
        <v>8193</v>
      </c>
      <c r="C87">
        <v>8193</v>
      </c>
    </row>
    <row r="88" spans="1:3">
      <c r="A88" s="7" t="s">
        <v>89</v>
      </c>
      <c r="B88">
        <v>8193</v>
      </c>
      <c r="C88">
        <v>8193</v>
      </c>
    </row>
    <row r="89" spans="1:3" hidden="1">
      <c r="A89" s="14" t="s">
        <v>90</v>
      </c>
      <c r="B89">
        <v>19801</v>
      </c>
      <c r="C89">
        <v>19801</v>
      </c>
    </row>
    <row r="90" spans="1:3">
      <c r="A90" s="7" t="s">
        <v>90</v>
      </c>
      <c r="B90">
        <v>19801</v>
      </c>
      <c r="C90">
        <v>19801</v>
      </c>
    </row>
    <row r="91" spans="1:3" hidden="1">
      <c r="A91" s="14" t="s">
        <v>91</v>
      </c>
      <c r="B91">
        <v>80188</v>
      </c>
      <c r="C91">
        <v>57575</v>
      </c>
    </row>
    <row r="92" spans="1:3">
      <c r="A92" s="17" t="s">
        <v>92</v>
      </c>
      <c r="B92">
        <v>0</v>
      </c>
      <c r="C92">
        <v>0</v>
      </c>
    </row>
    <row r="93" spans="1:3">
      <c r="A93" s="7" t="s">
        <v>93</v>
      </c>
      <c r="B93">
        <v>32878</v>
      </c>
      <c r="C93">
        <v>19727</v>
      </c>
    </row>
    <row r="94" spans="1:3">
      <c r="A94" s="7" t="s">
        <v>95</v>
      </c>
      <c r="B94">
        <v>22302</v>
      </c>
      <c r="C94">
        <v>17842</v>
      </c>
    </row>
    <row r="95" spans="1:3">
      <c r="A95" s="7" t="s">
        <v>97</v>
      </c>
      <c r="B95">
        <v>19738</v>
      </c>
      <c r="C95">
        <v>15790</v>
      </c>
    </row>
    <row r="96" spans="1:3">
      <c r="A96" s="7" t="s">
        <v>98</v>
      </c>
      <c r="B96">
        <v>5270</v>
      </c>
      <c r="C96">
        <v>4216</v>
      </c>
    </row>
    <row r="97" spans="1:3" hidden="1">
      <c r="A97" s="14" t="s">
        <v>99</v>
      </c>
      <c r="B97">
        <v>22272</v>
      </c>
      <c r="C97">
        <v>17818</v>
      </c>
    </row>
    <row r="98" spans="1:3">
      <c r="A98" s="7" t="s">
        <v>99</v>
      </c>
      <c r="B98">
        <v>22272</v>
      </c>
      <c r="C98">
        <v>17818</v>
      </c>
    </row>
    <row r="99" spans="1:3" hidden="1">
      <c r="A99" s="14" t="s">
        <v>100</v>
      </c>
      <c r="B99">
        <v>6700</v>
      </c>
      <c r="C99">
        <v>4020</v>
      </c>
    </row>
    <row r="100" spans="1:3">
      <c r="A100" s="17" t="s">
        <v>101</v>
      </c>
      <c r="B100">
        <v>1111</v>
      </c>
      <c r="C100">
        <v>667</v>
      </c>
    </row>
    <row r="101" spans="1:3">
      <c r="A101" s="7" t="s">
        <v>102</v>
      </c>
      <c r="B101">
        <v>5589</v>
      </c>
      <c r="C101">
        <v>3353</v>
      </c>
    </row>
    <row r="102" spans="1:3" hidden="1">
      <c r="A102" s="14" t="s">
        <v>104</v>
      </c>
      <c r="B102">
        <v>15262</v>
      </c>
      <c r="C102">
        <v>15262</v>
      </c>
    </row>
    <row r="103" spans="1:3">
      <c r="A103" s="7" t="s">
        <v>104</v>
      </c>
      <c r="B103">
        <v>15262</v>
      </c>
      <c r="C103">
        <v>15262</v>
      </c>
    </row>
    <row r="104" spans="1:3" hidden="1">
      <c r="A104" s="14" t="s">
        <v>106</v>
      </c>
      <c r="B104">
        <v>24923</v>
      </c>
      <c r="C104">
        <v>24923</v>
      </c>
    </row>
    <row r="105" spans="1:3">
      <c r="A105" s="7" t="s">
        <v>106</v>
      </c>
      <c r="B105">
        <v>24923</v>
      </c>
      <c r="C105">
        <v>24923</v>
      </c>
    </row>
    <row r="106" spans="1:3" hidden="1">
      <c r="A106" s="14" t="s">
        <v>108</v>
      </c>
      <c r="B106">
        <v>4885</v>
      </c>
      <c r="C106">
        <v>4885</v>
      </c>
    </row>
    <row r="107" spans="1:3">
      <c r="A107" s="7" t="s">
        <v>108</v>
      </c>
      <c r="B107">
        <v>4885</v>
      </c>
      <c r="C107">
        <v>4885</v>
      </c>
    </row>
    <row r="108" spans="1:3" hidden="1">
      <c r="A108" s="14" t="s">
        <v>109</v>
      </c>
      <c r="B108">
        <v>132667</v>
      </c>
      <c r="C108">
        <v>66333</v>
      </c>
    </row>
    <row r="109" spans="1:3">
      <c r="A109" s="7" t="s">
        <v>109</v>
      </c>
      <c r="B109">
        <v>132667</v>
      </c>
      <c r="C109">
        <v>66333</v>
      </c>
    </row>
    <row r="110" spans="1:3" hidden="1">
      <c r="A110" s="14" t="s">
        <v>110</v>
      </c>
      <c r="B110">
        <v>55112</v>
      </c>
      <c r="C110">
        <v>27556</v>
      </c>
    </row>
    <row r="111" spans="1:3">
      <c r="A111" s="7" t="s">
        <v>110</v>
      </c>
      <c r="B111">
        <v>55112</v>
      </c>
      <c r="C111">
        <v>27556</v>
      </c>
    </row>
    <row r="112" spans="1:3" hidden="1">
      <c r="A112" s="14" t="s">
        <v>111</v>
      </c>
      <c r="B112">
        <v>63368</v>
      </c>
      <c r="C112">
        <v>35717</v>
      </c>
    </row>
    <row r="113" spans="1:3">
      <c r="A113" s="17" t="s">
        <v>112</v>
      </c>
      <c r="B113">
        <v>1320</v>
      </c>
      <c r="C113">
        <v>660</v>
      </c>
    </row>
    <row r="114" spans="1:3">
      <c r="A114" s="7" t="s">
        <v>113</v>
      </c>
      <c r="B114">
        <v>10672</v>
      </c>
      <c r="C114">
        <v>5336</v>
      </c>
    </row>
    <row r="115" spans="1:3">
      <c r="A115" s="7" t="s">
        <v>114</v>
      </c>
      <c r="B115">
        <v>4087</v>
      </c>
      <c r="C115">
        <v>2044</v>
      </c>
    </row>
    <row r="116" spans="1:3">
      <c r="A116" s="7" t="s">
        <v>115</v>
      </c>
      <c r="B116">
        <v>12655</v>
      </c>
      <c r="C116">
        <v>6327</v>
      </c>
    </row>
    <row r="117" spans="1:3">
      <c r="A117" s="7" t="s">
        <v>116</v>
      </c>
      <c r="B117">
        <v>10202</v>
      </c>
      <c r="C117">
        <v>6121</v>
      </c>
    </row>
    <row r="118" spans="1:3">
      <c r="A118" s="7" t="s">
        <v>117</v>
      </c>
      <c r="B118">
        <v>10947</v>
      </c>
      <c r="C118">
        <v>6568</v>
      </c>
    </row>
    <row r="119" spans="1:3">
      <c r="A119" s="7" t="s">
        <v>118</v>
      </c>
      <c r="B119">
        <v>7090</v>
      </c>
      <c r="C119">
        <v>3545</v>
      </c>
    </row>
    <row r="120" spans="1:3">
      <c r="A120" s="7" t="s">
        <v>119</v>
      </c>
      <c r="B120">
        <v>6395</v>
      </c>
      <c r="C120">
        <v>5116</v>
      </c>
    </row>
    <row r="121" spans="1:3" hidden="1">
      <c r="A121" s="14" t="s">
        <v>120</v>
      </c>
      <c r="B121">
        <v>27648</v>
      </c>
      <c r="C121">
        <v>19553</v>
      </c>
    </row>
    <row r="122" spans="1:3">
      <c r="A122" s="17" t="s">
        <v>121</v>
      </c>
      <c r="B122">
        <v>3332</v>
      </c>
      <c r="C122">
        <v>1999</v>
      </c>
    </row>
    <row r="123" spans="1:3">
      <c r="A123" s="17" t="s">
        <v>123</v>
      </c>
      <c r="B123">
        <v>9489</v>
      </c>
      <c r="C123">
        <v>5693</v>
      </c>
    </row>
    <row r="124" spans="1:3">
      <c r="A124" s="7" t="s">
        <v>124</v>
      </c>
      <c r="B124">
        <v>8002</v>
      </c>
      <c r="C124">
        <v>6401</v>
      </c>
    </row>
    <row r="125" spans="1:3">
      <c r="A125" s="7" t="s">
        <v>125</v>
      </c>
      <c r="B125">
        <v>6825</v>
      </c>
      <c r="C125">
        <v>5460</v>
      </c>
    </row>
    <row r="126" spans="1:3" hidden="1">
      <c r="A126" s="14" t="s">
        <v>126</v>
      </c>
      <c r="B126">
        <v>15435</v>
      </c>
      <c r="C126">
        <v>12348</v>
      </c>
    </row>
    <row r="127" spans="1:3">
      <c r="A127" s="7" t="s">
        <v>126</v>
      </c>
      <c r="B127">
        <v>15435</v>
      </c>
      <c r="C127">
        <v>12348</v>
      </c>
    </row>
    <row r="128" spans="1:3" hidden="1">
      <c r="A128" s="14" t="s">
        <v>127</v>
      </c>
      <c r="B128">
        <v>61701</v>
      </c>
      <c r="C128">
        <v>42828</v>
      </c>
    </row>
    <row r="129" spans="1:3">
      <c r="A129" s="17" t="s">
        <v>128</v>
      </c>
      <c r="B129">
        <v>0</v>
      </c>
      <c r="C129">
        <v>0</v>
      </c>
    </row>
    <row r="130" spans="1:3">
      <c r="A130" s="7" t="s">
        <v>129</v>
      </c>
      <c r="B130">
        <v>7327</v>
      </c>
      <c r="C130">
        <v>4396</v>
      </c>
    </row>
    <row r="131" spans="1:3">
      <c r="A131" s="17" t="s">
        <v>130</v>
      </c>
      <c r="B131">
        <v>10702</v>
      </c>
      <c r="C131">
        <v>6421</v>
      </c>
    </row>
    <row r="132" spans="1:3">
      <c r="A132" s="26" t="s">
        <v>131</v>
      </c>
      <c r="B132">
        <v>10509</v>
      </c>
      <c r="C132">
        <v>6305</v>
      </c>
    </row>
    <row r="133" spans="1:3">
      <c r="A133" s="7" t="s">
        <v>132</v>
      </c>
      <c r="B133">
        <v>4117</v>
      </c>
      <c r="C133">
        <v>2470</v>
      </c>
    </row>
    <row r="134" spans="1:3">
      <c r="A134" s="7" t="s">
        <v>133</v>
      </c>
      <c r="B134">
        <v>16386</v>
      </c>
      <c r="C134">
        <v>13109</v>
      </c>
    </row>
    <row r="135" spans="1:3">
      <c r="A135" s="7" t="s">
        <v>134</v>
      </c>
      <c r="B135">
        <v>12659</v>
      </c>
      <c r="C135">
        <v>10127</v>
      </c>
    </row>
    <row r="136" spans="1:3" hidden="1">
      <c r="A136" s="14" t="s">
        <v>135</v>
      </c>
      <c r="B136">
        <v>24500</v>
      </c>
      <c r="C136">
        <v>19600</v>
      </c>
    </row>
    <row r="137" spans="1:3">
      <c r="A137" s="7" t="s">
        <v>135</v>
      </c>
      <c r="B137">
        <v>24500</v>
      </c>
      <c r="C137">
        <v>19600</v>
      </c>
    </row>
    <row r="138" spans="1:3" hidden="1">
      <c r="A138" s="14" t="s">
        <v>136</v>
      </c>
      <c r="B138">
        <v>25638</v>
      </c>
      <c r="C138">
        <v>20511</v>
      </c>
    </row>
    <row r="139" spans="1:3">
      <c r="A139" s="7" t="s">
        <v>136</v>
      </c>
      <c r="B139">
        <v>25638</v>
      </c>
      <c r="C139">
        <v>20511</v>
      </c>
    </row>
    <row r="140" spans="1:3" hidden="1">
      <c r="A140" s="14" t="s">
        <v>137</v>
      </c>
      <c r="B140">
        <v>11349</v>
      </c>
      <c r="C140">
        <v>9079</v>
      </c>
    </row>
    <row r="141" spans="1:3">
      <c r="A141" s="7" t="s">
        <v>137</v>
      </c>
      <c r="B141">
        <v>11349</v>
      </c>
      <c r="C141">
        <v>9079</v>
      </c>
    </row>
    <row r="142" spans="1:3" hidden="1">
      <c r="A142" s="21" t="s">
        <v>138</v>
      </c>
      <c r="B142">
        <v>68718</v>
      </c>
      <c r="C142">
        <v>51542</v>
      </c>
    </row>
    <row r="143" spans="1:3">
      <c r="A143" s="17" t="s">
        <v>139</v>
      </c>
      <c r="B143">
        <v>9955</v>
      </c>
      <c r="C143">
        <v>5973</v>
      </c>
    </row>
    <row r="144" spans="1:3">
      <c r="A144" s="7" t="s">
        <v>140</v>
      </c>
      <c r="B144">
        <v>7211</v>
      </c>
      <c r="C144">
        <v>4327</v>
      </c>
    </row>
    <row r="145" spans="1:3">
      <c r="A145" s="7" t="s">
        <v>141</v>
      </c>
      <c r="B145">
        <v>22570</v>
      </c>
      <c r="C145">
        <v>18056</v>
      </c>
    </row>
    <row r="146" spans="1:3">
      <c r="A146" s="7" t="s">
        <v>142</v>
      </c>
      <c r="B146">
        <v>28982</v>
      </c>
      <c r="C146">
        <v>23186</v>
      </c>
    </row>
    <row r="147" spans="1:3" hidden="1">
      <c r="A147" s="14" t="s">
        <v>144</v>
      </c>
      <c r="B147">
        <v>29464</v>
      </c>
      <c r="C147">
        <v>23571</v>
      </c>
    </row>
    <row r="148" spans="1:3">
      <c r="A148" s="7" t="s">
        <v>144</v>
      </c>
      <c r="B148">
        <v>29464</v>
      </c>
      <c r="C148">
        <v>23571</v>
      </c>
    </row>
    <row r="149" spans="1:3" hidden="1">
      <c r="A149" s="14" t="s">
        <v>145</v>
      </c>
      <c r="B149">
        <v>27326</v>
      </c>
      <c r="C149">
        <v>21861</v>
      </c>
    </row>
    <row r="150" spans="1:3">
      <c r="A150" s="7" t="s">
        <v>145</v>
      </c>
      <c r="B150">
        <v>27326</v>
      </c>
      <c r="C150">
        <v>21861</v>
      </c>
    </row>
    <row r="151" spans="1:3" hidden="1">
      <c r="A151" s="14" t="s">
        <v>146</v>
      </c>
      <c r="B151">
        <v>32800</v>
      </c>
      <c r="C151">
        <v>23964</v>
      </c>
    </row>
    <row r="152" spans="1:3">
      <c r="A152" s="17" t="s">
        <v>147</v>
      </c>
      <c r="B152">
        <v>0</v>
      </c>
      <c r="C152">
        <v>0</v>
      </c>
    </row>
    <row r="153" spans="1:3">
      <c r="A153" s="7" t="s">
        <v>148</v>
      </c>
      <c r="B153">
        <v>8548</v>
      </c>
      <c r="C153">
        <v>5129</v>
      </c>
    </row>
    <row r="154" spans="1:3">
      <c r="A154" s="7" t="s">
        <v>149</v>
      </c>
      <c r="B154">
        <v>2829</v>
      </c>
      <c r="C154">
        <v>1697</v>
      </c>
    </row>
    <row r="155" spans="1:3">
      <c r="A155" s="7" t="s">
        <v>150</v>
      </c>
      <c r="B155">
        <v>10135</v>
      </c>
      <c r="C155">
        <v>8108</v>
      </c>
    </row>
    <row r="156" spans="1:3">
      <c r="A156" s="7" t="s">
        <v>152</v>
      </c>
      <c r="B156">
        <v>11288</v>
      </c>
      <c r="C156">
        <v>9030</v>
      </c>
    </row>
    <row r="157" spans="1:3" hidden="1">
      <c r="A157" s="14" t="s">
        <v>153</v>
      </c>
      <c r="B157">
        <v>6859</v>
      </c>
      <c r="C157">
        <v>5487</v>
      </c>
    </row>
    <row r="158" spans="1:3">
      <c r="A158" s="7" t="s">
        <v>153</v>
      </c>
      <c r="B158">
        <v>6859</v>
      </c>
      <c r="C158">
        <v>5487</v>
      </c>
    </row>
    <row r="159" spans="1:3" hidden="1">
      <c r="A159" s="14" t="s">
        <v>154</v>
      </c>
      <c r="B159">
        <v>6593</v>
      </c>
      <c r="C159">
        <v>5274</v>
      </c>
    </row>
    <row r="160" spans="1:3">
      <c r="A160" s="7" t="s">
        <v>154</v>
      </c>
      <c r="B160">
        <v>6593</v>
      </c>
      <c r="C160">
        <v>5274</v>
      </c>
    </row>
    <row r="161" spans="1:3" hidden="1">
      <c r="A161" s="14" t="s">
        <v>155</v>
      </c>
      <c r="B161">
        <v>7600</v>
      </c>
      <c r="C161">
        <v>6080</v>
      </c>
    </row>
    <row r="162" spans="1:3">
      <c r="A162" s="7" t="s">
        <v>155</v>
      </c>
      <c r="B162">
        <v>7600</v>
      </c>
      <c r="C162">
        <v>6080</v>
      </c>
    </row>
    <row r="163" spans="1:3" hidden="1">
      <c r="A163" s="14" t="s">
        <v>156</v>
      </c>
      <c r="B163">
        <v>18517</v>
      </c>
      <c r="C163">
        <v>14814</v>
      </c>
    </row>
    <row r="164" spans="1:3">
      <c r="A164" s="7" t="s">
        <v>156</v>
      </c>
      <c r="B164">
        <v>18517</v>
      </c>
      <c r="C164">
        <v>14814</v>
      </c>
    </row>
    <row r="165" spans="1:3" hidden="1">
      <c r="A165" s="14" t="s">
        <v>157</v>
      </c>
      <c r="B165">
        <v>44813</v>
      </c>
      <c r="C165">
        <v>34824</v>
      </c>
    </row>
    <row r="166" spans="1:3">
      <c r="A166" s="17" t="s">
        <v>158</v>
      </c>
      <c r="B166">
        <v>1134</v>
      </c>
      <c r="C166">
        <v>680</v>
      </c>
    </row>
    <row r="167" spans="1:3">
      <c r="A167" s="15" t="s">
        <v>159</v>
      </c>
      <c r="B167">
        <v>15278</v>
      </c>
      <c r="C167">
        <v>9167</v>
      </c>
    </row>
    <row r="168" spans="1:3">
      <c r="A168" s="15" t="s">
        <v>160</v>
      </c>
      <c r="B168">
        <v>11504</v>
      </c>
      <c r="C168">
        <v>9203</v>
      </c>
    </row>
    <row r="169" spans="1:3">
      <c r="A169" s="15" t="s">
        <v>161</v>
      </c>
      <c r="B169">
        <v>5992</v>
      </c>
      <c r="C169">
        <v>5992</v>
      </c>
    </row>
    <row r="170" spans="1:3">
      <c r="A170" s="15" t="s">
        <v>162</v>
      </c>
      <c r="B170">
        <v>5618</v>
      </c>
      <c r="C170">
        <v>4495</v>
      </c>
    </row>
    <row r="171" spans="1:3">
      <c r="A171" s="7" t="s">
        <v>163</v>
      </c>
      <c r="B171">
        <v>5287</v>
      </c>
      <c r="C171">
        <v>5287</v>
      </c>
    </row>
    <row r="172" spans="1:3" hidden="1">
      <c r="A172" s="14" t="s">
        <v>164</v>
      </c>
      <c r="B172">
        <v>1560</v>
      </c>
      <c r="C172">
        <v>1560</v>
      </c>
    </row>
    <row r="173" spans="1:3">
      <c r="A173" s="7" t="s">
        <v>164</v>
      </c>
      <c r="B173">
        <v>1560</v>
      </c>
      <c r="C173">
        <v>1560</v>
      </c>
    </row>
    <row r="174" spans="1:3" hidden="1">
      <c r="A174" s="14" t="s">
        <v>165</v>
      </c>
      <c r="B174">
        <v>2537</v>
      </c>
      <c r="C174">
        <v>2537</v>
      </c>
    </row>
    <row r="175" spans="1:3">
      <c r="A175" s="7" t="s">
        <v>165</v>
      </c>
      <c r="B175">
        <v>2537</v>
      </c>
      <c r="C175">
        <v>2537</v>
      </c>
    </row>
    <row r="176" spans="1:3" hidden="1">
      <c r="A176" s="14" t="s">
        <v>166</v>
      </c>
      <c r="B176">
        <v>15603</v>
      </c>
      <c r="C176">
        <v>12483</v>
      </c>
    </row>
    <row r="177" spans="1:3">
      <c r="A177" s="7" t="s">
        <v>166</v>
      </c>
      <c r="B177">
        <v>15603</v>
      </c>
      <c r="C177">
        <v>12483</v>
      </c>
    </row>
    <row r="178" spans="1:3" hidden="1">
      <c r="A178" s="14" t="s">
        <v>167</v>
      </c>
      <c r="B178">
        <v>26521</v>
      </c>
      <c r="C178">
        <v>19461</v>
      </c>
    </row>
    <row r="179" spans="1:3">
      <c r="A179" s="17" t="s">
        <v>168</v>
      </c>
      <c r="B179">
        <v>1094</v>
      </c>
      <c r="C179">
        <v>656</v>
      </c>
    </row>
    <row r="180" spans="1:3">
      <c r="A180" s="7" t="s">
        <v>169</v>
      </c>
      <c r="B180">
        <v>7685</v>
      </c>
      <c r="C180">
        <v>4611</v>
      </c>
    </row>
    <row r="181" spans="1:3">
      <c r="A181" s="7" t="s">
        <v>171</v>
      </c>
      <c r="B181">
        <v>17742</v>
      </c>
      <c r="C181">
        <v>14194</v>
      </c>
    </row>
    <row r="182" spans="1:3" hidden="1">
      <c r="A182" s="14" t="s">
        <v>173</v>
      </c>
      <c r="B182">
        <v>11861</v>
      </c>
      <c r="C182">
        <v>11861</v>
      </c>
    </row>
    <row r="183" spans="1:3">
      <c r="A183" s="7" t="s">
        <v>173</v>
      </c>
      <c r="B183">
        <v>11861</v>
      </c>
      <c r="C183">
        <v>11861</v>
      </c>
    </row>
    <row r="184" spans="1:3" hidden="1">
      <c r="A184" s="14" t="s">
        <v>174</v>
      </c>
      <c r="B184">
        <v>30484</v>
      </c>
      <c r="C184">
        <v>21048</v>
      </c>
    </row>
    <row r="185" spans="1:3" ht="36">
      <c r="A185" s="22" t="s">
        <v>175</v>
      </c>
      <c r="B185">
        <v>604</v>
      </c>
      <c r="C185">
        <v>362</v>
      </c>
    </row>
    <row r="186" spans="1:3" ht="24">
      <c r="A186" s="22" t="s">
        <v>176</v>
      </c>
      <c r="B186">
        <v>226</v>
      </c>
      <c r="C186">
        <v>181</v>
      </c>
    </row>
    <row r="187" spans="1:3">
      <c r="A187" s="7" t="s">
        <v>177</v>
      </c>
      <c r="B187">
        <v>16095</v>
      </c>
      <c r="C187">
        <v>9657</v>
      </c>
    </row>
    <row r="188" spans="1:3">
      <c r="A188" s="15" t="s">
        <v>179</v>
      </c>
      <c r="B188">
        <v>13559</v>
      </c>
      <c r="C188">
        <v>10848</v>
      </c>
    </row>
    <row r="189" spans="1:3" hidden="1">
      <c r="A189" s="14" t="s">
        <v>181</v>
      </c>
      <c r="B189">
        <v>11138</v>
      </c>
      <c r="C189">
        <v>11138</v>
      </c>
    </row>
    <row r="190" spans="1:3">
      <c r="A190" s="7" t="s">
        <v>181</v>
      </c>
      <c r="B190">
        <v>11138</v>
      </c>
      <c r="C190">
        <v>11138</v>
      </c>
    </row>
    <row r="191" spans="1:3" hidden="1">
      <c r="A191" s="14" t="s">
        <v>182</v>
      </c>
      <c r="B191">
        <v>40848</v>
      </c>
      <c r="C191">
        <v>40848</v>
      </c>
    </row>
    <row r="192" spans="1:3">
      <c r="A192" s="7" t="s">
        <v>182</v>
      </c>
      <c r="B192">
        <v>40848</v>
      </c>
      <c r="C192">
        <v>40848</v>
      </c>
    </row>
    <row r="193" spans="1:3" hidden="1">
      <c r="A193" s="14" t="s">
        <v>183</v>
      </c>
      <c r="B193">
        <v>20604</v>
      </c>
      <c r="C193">
        <v>20604</v>
      </c>
    </row>
    <row r="194" spans="1:3">
      <c r="A194" s="7" t="s">
        <v>183</v>
      </c>
      <c r="B194">
        <v>20604</v>
      </c>
      <c r="C194">
        <v>20604</v>
      </c>
    </row>
    <row r="195" spans="1:3" hidden="1">
      <c r="A195" s="14" t="s">
        <v>185</v>
      </c>
      <c r="B195">
        <v>16993</v>
      </c>
      <c r="C195">
        <v>13542</v>
      </c>
    </row>
    <row r="196" spans="1:3">
      <c r="A196" s="17" t="s">
        <v>186</v>
      </c>
      <c r="B196">
        <v>263</v>
      </c>
      <c r="C196">
        <v>158</v>
      </c>
    </row>
    <row r="197" spans="1:3">
      <c r="A197" s="7" t="s">
        <v>187</v>
      </c>
      <c r="B197">
        <v>6748</v>
      </c>
      <c r="C197">
        <v>5399</v>
      </c>
    </row>
    <row r="198" spans="1:3">
      <c r="A198" s="7" t="s">
        <v>188</v>
      </c>
      <c r="B198">
        <v>6457</v>
      </c>
      <c r="C198">
        <v>5166</v>
      </c>
    </row>
    <row r="199" spans="1:3">
      <c r="A199" s="7" t="s">
        <v>189</v>
      </c>
      <c r="B199">
        <v>3524</v>
      </c>
      <c r="C199">
        <v>2819</v>
      </c>
    </row>
    <row r="200" spans="1:3" hidden="1">
      <c r="A200" s="8" t="s">
        <v>190</v>
      </c>
      <c r="B200">
        <v>6826</v>
      </c>
      <c r="C200">
        <v>5461</v>
      </c>
    </row>
    <row r="201" spans="1:3">
      <c r="A201" s="7" t="s">
        <v>190</v>
      </c>
      <c r="B201">
        <v>6826</v>
      </c>
      <c r="C201">
        <v>5461</v>
      </c>
    </row>
    <row r="202" spans="1:3" hidden="1">
      <c r="A202" s="8" t="s">
        <v>191</v>
      </c>
      <c r="B202">
        <v>20016</v>
      </c>
      <c r="C202">
        <v>16013</v>
      </c>
    </row>
    <row r="203" spans="1:3">
      <c r="A203" s="7" t="s">
        <v>191</v>
      </c>
      <c r="B203">
        <v>20016</v>
      </c>
      <c r="C203">
        <v>16013</v>
      </c>
    </row>
  </sheetData>
  <mergeCells count="1">
    <mergeCell ref="A2:A3"/>
  </mergeCells>
  <phoneticPr fontId="6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52"/>
  <sheetViews>
    <sheetView topLeftCell="A40" workbookViewId="0">
      <selection activeCell="I68" sqref="I68"/>
    </sheetView>
  </sheetViews>
  <sheetFormatPr defaultColWidth="9" defaultRowHeight="14.25"/>
  <cols>
    <col min="1" max="1" width="10.125" style="4" customWidth="1"/>
    <col min="2" max="2" width="8.875" style="4" customWidth="1"/>
    <col min="5" max="5" width="13" customWidth="1"/>
    <col min="6" max="6" width="6.375" style="5" customWidth="1"/>
    <col min="7" max="7" width="7.25" style="5" customWidth="1"/>
    <col min="8" max="8" width="13.375" customWidth="1"/>
    <col min="9" max="9" width="13.5" customWidth="1"/>
    <col min="10" max="10" width="12.375" customWidth="1"/>
    <col min="11" max="11" width="36.375" customWidth="1"/>
    <col min="12" max="12" width="9" hidden="1" customWidth="1"/>
  </cols>
  <sheetData>
    <row r="1" spans="1:239" s="1" customFormat="1" ht="51.75" customHeight="1">
      <c r="A1" s="75" t="s">
        <v>435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</row>
    <row r="2" spans="1:239" s="1" customFormat="1" ht="51" customHeight="1">
      <c r="A2" s="67" t="s">
        <v>0</v>
      </c>
      <c r="B2" s="67" t="s">
        <v>1</v>
      </c>
      <c r="C2" s="71" t="s">
        <v>4</v>
      </c>
      <c r="D2" s="71" t="s">
        <v>5</v>
      </c>
      <c r="E2" s="71" t="s">
        <v>6</v>
      </c>
      <c r="F2" s="76" t="s">
        <v>2</v>
      </c>
      <c r="G2" s="69" t="s">
        <v>3</v>
      </c>
      <c r="H2" s="76" t="s">
        <v>7</v>
      </c>
      <c r="I2" s="76"/>
      <c r="J2" s="76"/>
      <c r="K2" s="71" t="s">
        <v>8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</row>
    <row r="3" spans="1:239" s="2" customFormat="1" ht="72" customHeight="1">
      <c r="A3" s="67"/>
      <c r="B3" s="67"/>
      <c r="C3" s="71"/>
      <c r="D3" s="71"/>
      <c r="E3" s="71"/>
      <c r="F3" s="76"/>
      <c r="G3" s="69"/>
      <c r="H3" s="6" t="s">
        <v>9</v>
      </c>
      <c r="I3" s="6" t="s">
        <v>10</v>
      </c>
      <c r="J3" s="6" t="s">
        <v>11</v>
      </c>
      <c r="K3" s="71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239" s="2" customFormat="1" ht="26.1" customHeight="1">
      <c r="A4" s="7" t="s">
        <v>12</v>
      </c>
      <c r="B4" s="7"/>
      <c r="C4" s="7" t="s">
        <v>436</v>
      </c>
      <c r="D4" s="7" t="s">
        <v>13</v>
      </c>
      <c r="E4" s="7" t="s">
        <v>437</v>
      </c>
      <c r="F4" s="7" t="s">
        <v>14</v>
      </c>
      <c r="G4" s="7" t="s">
        <v>15</v>
      </c>
      <c r="H4" s="7" t="s">
        <v>438</v>
      </c>
      <c r="I4" s="7" t="s">
        <v>439</v>
      </c>
      <c r="J4" s="7" t="s">
        <v>440</v>
      </c>
      <c r="K4" s="7" t="s">
        <v>441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239">
      <c r="A5" s="8" t="s">
        <v>9</v>
      </c>
      <c r="B5" s="8"/>
      <c r="C5" s="9">
        <f>SUMIF($L$6:$L$152,"=1",$C$6:$C$152)</f>
        <v>5663</v>
      </c>
      <c r="D5" s="9">
        <f>SUMIF($L$6:$L$152,"=1",$D$6:$D$152)</f>
        <v>255755</v>
      </c>
      <c r="E5" s="9">
        <f>SUMIF($L$6:$L$152,"=1",$E$6:$E$152)</f>
        <v>310545</v>
      </c>
      <c r="F5" s="10">
        <v>1150</v>
      </c>
      <c r="G5" s="8" t="s">
        <v>16</v>
      </c>
      <c r="H5" s="9">
        <f>SUMIF($L$6:$L$152,"=1",$H$6:$H$152)</f>
        <v>35718</v>
      </c>
      <c r="I5" s="9">
        <f>SUMIF($L$6:$L$152,"=1",$I$6:$I$152)</f>
        <v>31534</v>
      </c>
      <c r="J5" s="9">
        <f>H5-I5</f>
        <v>4184</v>
      </c>
      <c r="K5" s="9"/>
      <c r="M5" s="11"/>
    </row>
    <row r="6" spans="1:239">
      <c r="A6" s="8" t="s">
        <v>17</v>
      </c>
      <c r="B6" s="8"/>
      <c r="C6" s="9">
        <f>SUM(C7:C10)</f>
        <v>10</v>
      </c>
      <c r="D6" s="9">
        <f>SUM(D7:D10)</f>
        <v>629</v>
      </c>
      <c r="E6" s="9">
        <f>SUM(E7:E10)</f>
        <v>371</v>
      </c>
      <c r="F6" s="10">
        <v>1150</v>
      </c>
      <c r="G6" s="8" t="s">
        <v>16</v>
      </c>
      <c r="H6" s="9">
        <f>SUM(H7:H10)</f>
        <v>43</v>
      </c>
      <c r="I6" s="9">
        <f>SUM(I7:I10)</f>
        <v>21</v>
      </c>
      <c r="J6" s="9">
        <f>SUM(J7:J10)</f>
        <v>22</v>
      </c>
      <c r="K6" s="9"/>
      <c r="L6">
        <v>1</v>
      </c>
    </row>
    <row r="7" spans="1:239" s="3" customFormat="1">
      <c r="A7" s="7" t="s">
        <v>24</v>
      </c>
      <c r="B7" s="7">
        <v>601007</v>
      </c>
      <c r="C7" s="11">
        <v>1</v>
      </c>
      <c r="D7" s="11">
        <v>36</v>
      </c>
      <c r="E7" s="11">
        <f t="shared" ref="E7:E70" si="0">C7*100-D7</f>
        <v>64</v>
      </c>
      <c r="F7" s="12">
        <v>1150</v>
      </c>
      <c r="G7" s="7">
        <v>0.5</v>
      </c>
      <c r="H7" s="11">
        <f t="shared" ref="H7:H10" si="1">ROUND(F7*E7/10000,0)</f>
        <v>7</v>
      </c>
      <c r="I7" s="11">
        <f t="shared" ref="I7:I10" si="2">ROUND(F7*E7*G7/10000,0)</f>
        <v>4</v>
      </c>
      <c r="J7" s="11">
        <f t="shared" ref="J7:J10" si="3">H7-I7</f>
        <v>3</v>
      </c>
      <c r="K7" s="11"/>
    </row>
    <row r="8" spans="1:239" s="3" customFormat="1">
      <c r="A8" s="7" t="s">
        <v>25</v>
      </c>
      <c r="B8" s="7">
        <v>601008</v>
      </c>
      <c r="C8" s="11">
        <v>2</v>
      </c>
      <c r="D8" s="11">
        <v>105</v>
      </c>
      <c r="E8" s="11">
        <f t="shared" si="0"/>
        <v>95</v>
      </c>
      <c r="F8" s="12">
        <v>1150</v>
      </c>
      <c r="G8" s="7">
        <v>0.5</v>
      </c>
      <c r="H8" s="11">
        <f t="shared" si="1"/>
        <v>11</v>
      </c>
      <c r="I8" s="11">
        <f t="shared" si="2"/>
        <v>5</v>
      </c>
      <c r="J8" s="11">
        <f t="shared" si="3"/>
        <v>6</v>
      </c>
      <c r="K8" s="11"/>
    </row>
    <row r="9" spans="1:239" s="3" customFormat="1">
      <c r="A9" s="7" t="s">
        <v>28</v>
      </c>
      <c r="B9" s="7">
        <v>601012</v>
      </c>
      <c r="C9" s="11">
        <v>1</v>
      </c>
      <c r="D9" s="11">
        <v>76</v>
      </c>
      <c r="E9" s="11">
        <f t="shared" si="0"/>
        <v>24</v>
      </c>
      <c r="F9" s="12">
        <v>1150</v>
      </c>
      <c r="G9" s="7">
        <v>0.5</v>
      </c>
      <c r="H9" s="11">
        <f t="shared" si="1"/>
        <v>3</v>
      </c>
      <c r="I9" s="11">
        <f t="shared" si="2"/>
        <v>1</v>
      </c>
      <c r="J9" s="11">
        <f t="shared" si="3"/>
        <v>2</v>
      </c>
      <c r="K9" s="11"/>
    </row>
    <row r="10" spans="1:239" s="3" customFormat="1">
      <c r="A10" s="7" t="s">
        <v>29</v>
      </c>
      <c r="B10" s="7">
        <v>601013</v>
      </c>
      <c r="C10" s="11">
        <v>6</v>
      </c>
      <c r="D10" s="11">
        <v>412</v>
      </c>
      <c r="E10" s="11">
        <f t="shared" si="0"/>
        <v>188</v>
      </c>
      <c r="F10" s="12">
        <v>1150</v>
      </c>
      <c r="G10" s="7">
        <v>0.5</v>
      </c>
      <c r="H10" s="11">
        <f t="shared" si="1"/>
        <v>22</v>
      </c>
      <c r="I10" s="11">
        <f t="shared" si="2"/>
        <v>11</v>
      </c>
      <c r="J10" s="11">
        <f t="shared" si="3"/>
        <v>11</v>
      </c>
      <c r="K10" s="11"/>
    </row>
    <row r="11" spans="1:239">
      <c r="A11" s="8" t="s">
        <v>38</v>
      </c>
      <c r="B11" s="8"/>
      <c r="C11" s="9">
        <f>SUM(C12:C12)</f>
        <v>2</v>
      </c>
      <c r="D11" s="9">
        <f>SUM(D12:D12)</f>
        <v>119</v>
      </c>
      <c r="E11" s="9">
        <f>SUM(E12:E12)</f>
        <v>81</v>
      </c>
      <c r="F11" s="10">
        <v>1150</v>
      </c>
      <c r="G11" s="8" t="s">
        <v>16</v>
      </c>
      <c r="H11" s="9">
        <f>SUM(H12:H12)</f>
        <v>9</v>
      </c>
      <c r="I11" s="9">
        <f>SUM(I12:I12)</f>
        <v>5</v>
      </c>
      <c r="J11" s="9">
        <f>SUM(J12:J12)</f>
        <v>4</v>
      </c>
      <c r="K11" s="9"/>
      <c r="L11">
        <v>1</v>
      </c>
    </row>
    <row r="12" spans="1:239">
      <c r="A12" s="7" t="s">
        <v>40</v>
      </c>
      <c r="B12" s="7">
        <v>603002</v>
      </c>
      <c r="C12" s="13">
        <v>2</v>
      </c>
      <c r="D12" s="13">
        <v>119</v>
      </c>
      <c r="E12" s="13">
        <f t="shared" si="0"/>
        <v>81</v>
      </c>
      <c r="F12" s="12">
        <v>1150</v>
      </c>
      <c r="G12" s="7">
        <v>0.5</v>
      </c>
      <c r="H12" s="13">
        <f t="shared" ref="H12" si="4">ROUND(F12*E12/10000,0)</f>
        <v>9</v>
      </c>
      <c r="I12" s="13">
        <f t="shared" ref="I12" si="5">ROUND(F12*E12*G12/10000,0)</f>
        <v>5</v>
      </c>
      <c r="J12" s="13">
        <f t="shared" ref="J12" si="6">H12-I12</f>
        <v>4</v>
      </c>
      <c r="K12" s="13" t="s">
        <v>41</v>
      </c>
    </row>
    <row r="13" spans="1:239">
      <c r="A13" s="14" t="s">
        <v>44</v>
      </c>
      <c r="B13" s="14"/>
      <c r="C13" s="9">
        <f>SUM(C14:C19)</f>
        <v>61</v>
      </c>
      <c r="D13" s="9">
        <f>SUM(D14:D19)</f>
        <v>3333</v>
      </c>
      <c r="E13" s="9">
        <f>SUM(E14:E19)</f>
        <v>2767</v>
      </c>
      <c r="F13" s="10">
        <v>1150</v>
      </c>
      <c r="G13" s="8" t="s">
        <v>16</v>
      </c>
      <c r="H13" s="9">
        <f>SUM(H14:H19)</f>
        <v>319</v>
      </c>
      <c r="I13" s="9">
        <f>SUM(I14:I19)</f>
        <v>312</v>
      </c>
      <c r="J13" s="9">
        <f>SUM(J14:J19)</f>
        <v>7</v>
      </c>
      <c r="K13" s="9"/>
      <c r="L13">
        <v>1</v>
      </c>
    </row>
    <row r="14" spans="1:239">
      <c r="A14" s="7" t="s">
        <v>46</v>
      </c>
      <c r="B14" s="7">
        <v>604002</v>
      </c>
      <c r="C14" s="13">
        <v>2</v>
      </c>
      <c r="D14" s="13">
        <v>155</v>
      </c>
      <c r="E14" s="13">
        <f t="shared" si="0"/>
        <v>45</v>
      </c>
      <c r="F14" s="12">
        <v>1150</v>
      </c>
      <c r="G14" s="7">
        <v>0.6</v>
      </c>
      <c r="H14" s="13">
        <f t="shared" ref="H14:H19" si="7">ROUND(F14*E14/10000,0)</f>
        <v>5</v>
      </c>
      <c r="I14" s="13">
        <f t="shared" ref="I14:I19" si="8">ROUND(F14*E14*G14/10000,0)</f>
        <v>3</v>
      </c>
      <c r="J14" s="13">
        <f t="shared" ref="J14:J19" si="9">H14-I14</f>
        <v>2</v>
      </c>
      <c r="K14" s="13"/>
    </row>
    <row r="15" spans="1:239">
      <c r="A15" s="7" t="s">
        <v>47</v>
      </c>
      <c r="B15" s="7">
        <v>604003</v>
      </c>
      <c r="C15" s="13">
        <v>1</v>
      </c>
      <c r="D15" s="13">
        <v>77</v>
      </c>
      <c r="E15" s="13">
        <f t="shared" si="0"/>
        <v>23</v>
      </c>
      <c r="F15" s="12">
        <v>1150</v>
      </c>
      <c r="G15" s="7">
        <v>0.6</v>
      </c>
      <c r="H15" s="13">
        <f t="shared" si="7"/>
        <v>3</v>
      </c>
      <c r="I15" s="13">
        <f t="shared" si="8"/>
        <v>2</v>
      </c>
      <c r="J15" s="13">
        <f t="shared" si="9"/>
        <v>1</v>
      </c>
      <c r="K15" s="13"/>
    </row>
    <row r="16" spans="1:239">
      <c r="A16" s="7" t="s">
        <v>48</v>
      </c>
      <c r="B16" s="7">
        <v>604004</v>
      </c>
      <c r="C16" s="13">
        <v>2</v>
      </c>
      <c r="D16" s="13">
        <v>131</v>
      </c>
      <c r="E16" s="13">
        <f t="shared" si="0"/>
        <v>69</v>
      </c>
      <c r="F16" s="12">
        <v>1150</v>
      </c>
      <c r="G16" s="7">
        <v>0.8</v>
      </c>
      <c r="H16" s="13">
        <f t="shared" si="7"/>
        <v>8</v>
      </c>
      <c r="I16" s="13">
        <f t="shared" si="8"/>
        <v>6</v>
      </c>
      <c r="J16" s="13">
        <f t="shared" si="9"/>
        <v>2</v>
      </c>
      <c r="K16" s="13"/>
    </row>
    <row r="17" spans="1:12">
      <c r="A17" s="7" t="s">
        <v>49</v>
      </c>
      <c r="B17" s="7">
        <v>604005</v>
      </c>
      <c r="C17" s="13">
        <v>1</v>
      </c>
      <c r="D17" s="13">
        <v>69</v>
      </c>
      <c r="E17" s="13">
        <f t="shared" si="0"/>
        <v>31</v>
      </c>
      <c r="F17" s="12">
        <v>1150</v>
      </c>
      <c r="G17" s="7">
        <v>0.6</v>
      </c>
      <c r="H17" s="13">
        <f t="shared" si="7"/>
        <v>4</v>
      </c>
      <c r="I17" s="13">
        <f t="shared" si="8"/>
        <v>2</v>
      </c>
      <c r="J17" s="13">
        <f t="shared" si="9"/>
        <v>2</v>
      </c>
      <c r="K17" s="13"/>
    </row>
    <row r="18" spans="1:12">
      <c r="A18" s="7" t="s">
        <v>50</v>
      </c>
      <c r="B18" s="7">
        <v>604006</v>
      </c>
      <c r="C18" s="13">
        <v>20</v>
      </c>
      <c r="D18" s="13">
        <v>1116</v>
      </c>
      <c r="E18" s="13">
        <f t="shared" si="0"/>
        <v>884</v>
      </c>
      <c r="F18" s="12">
        <v>1150</v>
      </c>
      <c r="G18" s="7">
        <v>1</v>
      </c>
      <c r="H18" s="13">
        <f t="shared" si="7"/>
        <v>102</v>
      </c>
      <c r="I18" s="13">
        <f t="shared" si="8"/>
        <v>102</v>
      </c>
      <c r="J18" s="13">
        <f t="shared" si="9"/>
        <v>0</v>
      </c>
      <c r="K18" s="13" t="s">
        <v>51</v>
      </c>
    </row>
    <row r="19" spans="1:12">
      <c r="A19" s="7" t="s">
        <v>52</v>
      </c>
      <c r="B19" s="7">
        <v>604007</v>
      </c>
      <c r="C19" s="13">
        <v>35</v>
      </c>
      <c r="D19" s="13">
        <v>1785</v>
      </c>
      <c r="E19" s="13">
        <f t="shared" si="0"/>
        <v>1715</v>
      </c>
      <c r="F19" s="12">
        <v>1150</v>
      </c>
      <c r="G19" s="7">
        <v>1</v>
      </c>
      <c r="H19" s="13">
        <f t="shared" si="7"/>
        <v>197</v>
      </c>
      <c r="I19" s="13">
        <f t="shared" si="8"/>
        <v>197</v>
      </c>
      <c r="J19" s="13">
        <f t="shared" si="9"/>
        <v>0</v>
      </c>
      <c r="K19" s="13" t="s">
        <v>51</v>
      </c>
    </row>
    <row r="20" spans="1:12">
      <c r="A20" s="14" t="s">
        <v>53</v>
      </c>
      <c r="B20" s="14"/>
      <c r="C20" s="9">
        <f>SUM(C21)</f>
        <v>3</v>
      </c>
      <c r="D20" s="9">
        <f>SUM(D21)</f>
        <v>164</v>
      </c>
      <c r="E20" s="9">
        <f>SUM(E21)</f>
        <v>136</v>
      </c>
      <c r="F20" s="10">
        <v>1150</v>
      </c>
      <c r="G20" s="8">
        <v>0.8</v>
      </c>
      <c r="H20" s="9">
        <f t="shared" ref="H20:J20" si="10">SUM(H21)</f>
        <v>16</v>
      </c>
      <c r="I20" s="9">
        <f t="shared" si="10"/>
        <v>13</v>
      </c>
      <c r="J20" s="9">
        <f t="shared" si="10"/>
        <v>3</v>
      </c>
      <c r="K20" s="9"/>
      <c r="L20">
        <v>1</v>
      </c>
    </row>
    <row r="21" spans="1:12">
      <c r="A21" s="7" t="s">
        <v>53</v>
      </c>
      <c r="B21" s="7">
        <v>604008</v>
      </c>
      <c r="C21" s="13">
        <v>3</v>
      </c>
      <c r="D21" s="13">
        <v>164</v>
      </c>
      <c r="E21" s="13">
        <f t="shared" si="0"/>
        <v>136</v>
      </c>
      <c r="F21" s="12">
        <v>1150</v>
      </c>
      <c r="G21" s="7">
        <v>0.8</v>
      </c>
      <c r="H21" s="13">
        <f t="shared" ref="H21" si="11">ROUND(F21*E21/10000,0)</f>
        <v>16</v>
      </c>
      <c r="I21" s="13">
        <f t="shared" ref="I21" si="12">ROUND(F21*E21*G21/10000,0)</f>
        <v>13</v>
      </c>
      <c r="J21" s="13">
        <f t="shared" ref="J21:J42" si="13">H21-I21</f>
        <v>3</v>
      </c>
      <c r="K21" s="13"/>
    </row>
    <row r="22" spans="1:12">
      <c r="A22" s="14" t="s">
        <v>61</v>
      </c>
      <c r="B22" s="14"/>
      <c r="C22" s="9">
        <f>SUM(C23:C28)</f>
        <v>150</v>
      </c>
      <c r="D22" s="9">
        <f>SUM(D23:D28)</f>
        <v>5172</v>
      </c>
      <c r="E22" s="9">
        <f>SUM(E23:E28)</f>
        <v>9828</v>
      </c>
      <c r="F22" s="10">
        <v>1150</v>
      </c>
      <c r="G22" s="8" t="s">
        <v>16</v>
      </c>
      <c r="H22" s="9">
        <f t="shared" ref="H22:J22" si="14">SUM(H23:H28)</f>
        <v>1130</v>
      </c>
      <c r="I22" s="9">
        <f t="shared" si="14"/>
        <v>955</v>
      </c>
      <c r="J22" s="9">
        <f t="shared" si="14"/>
        <v>175</v>
      </c>
      <c r="K22" s="9"/>
      <c r="L22">
        <v>1</v>
      </c>
    </row>
    <row r="23" spans="1:12">
      <c r="A23" s="7" t="s">
        <v>63</v>
      </c>
      <c r="B23" s="7">
        <v>606002</v>
      </c>
      <c r="C23" s="13">
        <v>14</v>
      </c>
      <c r="D23" s="13">
        <v>427</v>
      </c>
      <c r="E23" s="13">
        <f t="shared" si="0"/>
        <v>973</v>
      </c>
      <c r="F23" s="12">
        <v>1150</v>
      </c>
      <c r="G23" s="7">
        <v>0.6</v>
      </c>
      <c r="H23" s="13">
        <f t="shared" ref="H23:H28" si="15">ROUND(F23*E23/10000,0)</f>
        <v>112</v>
      </c>
      <c r="I23" s="13">
        <f t="shared" ref="I23:I28" si="16">ROUND(F23*E23*G23/10000,0)</f>
        <v>67</v>
      </c>
      <c r="J23" s="13">
        <f t="shared" ref="J23:J28" si="17">H23-I23</f>
        <v>45</v>
      </c>
      <c r="K23" s="13"/>
    </row>
    <row r="24" spans="1:12">
      <c r="A24" s="7" t="s">
        <v>64</v>
      </c>
      <c r="B24" s="7">
        <v>606003</v>
      </c>
      <c r="C24" s="13">
        <v>8</v>
      </c>
      <c r="D24" s="13">
        <v>512</v>
      </c>
      <c r="E24" s="13">
        <f t="shared" si="0"/>
        <v>288</v>
      </c>
      <c r="F24" s="12">
        <v>1150</v>
      </c>
      <c r="G24" s="7">
        <v>0.6</v>
      </c>
      <c r="H24" s="13">
        <f t="shared" si="15"/>
        <v>33</v>
      </c>
      <c r="I24" s="13">
        <f t="shared" si="16"/>
        <v>20</v>
      </c>
      <c r="J24" s="13">
        <f t="shared" si="17"/>
        <v>13</v>
      </c>
      <c r="K24" s="13"/>
    </row>
    <row r="25" spans="1:12">
      <c r="A25" s="7" t="s">
        <v>65</v>
      </c>
      <c r="B25" s="7">
        <v>606004</v>
      </c>
      <c r="C25" s="13">
        <v>39</v>
      </c>
      <c r="D25" s="13">
        <v>1431</v>
      </c>
      <c r="E25" s="13">
        <f t="shared" si="0"/>
        <v>2469</v>
      </c>
      <c r="F25" s="12">
        <v>1150</v>
      </c>
      <c r="G25" s="7">
        <v>0.8</v>
      </c>
      <c r="H25" s="13">
        <f t="shared" si="15"/>
        <v>284</v>
      </c>
      <c r="I25" s="13">
        <f t="shared" si="16"/>
        <v>227</v>
      </c>
      <c r="J25" s="13">
        <f t="shared" si="17"/>
        <v>57</v>
      </c>
      <c r="K25" s="13"/>
    </row>
    <row r="26" spans="1:12">
      <c r="A26" s="7" t="s">
        <v>66</v>
      </c>
      <c r="B26" s="7">
        <v>606005</v>
      </c>
      <c r="C26" s="13">
        <v>37</v>
      </c>
      <c r="D26" s="13">
        <v>1317</v>
      </c>
      <c r="E26" s="13">
        <f t="shared" si="0"/>
        <v>2383</v>
      </c>
      <c r="F26" s="12">
        <v>1150</v>
      </c>
      <c r="G26" s="7">
        <v>1</v>
      </c>
      <c r="H26" s="13">
        <f t="shared" si="15"/>
        <v>274</v>
      </c>
      <c r="I26" s="13">
        <f t="shared" si="16"/>
        <v>274</v>
      </c>
      <c r="J26" s="13">
        <f t="shared" si="17"/>
        <v>0</v>
      </c>
      <c r="K26" s="13"/>
    </row>
    <row r="27" spans="1:12">
      <c r="A27" s="7" t="s">
        <v>67</v>
      </c>
      <c r="B27" s="15">
        <v>606008</v>
      </c>
      <c r="C27" s="13">
        <v>33</v>
      </c>
      <c r="D27" s="13">
        <v>675</v>
      </c>
      <c r="E27" s="13">
        <f t="shared" si="0"/>
        <v>2625</v>
      </c>
      <c r="F27" s="12">
        <v>1150</v>
      </c>
      <c r="G27" s="7">
        <v>0.8</v>
      </c>
      <c r="H27" s="13">
        <f t="shared" si="15"/>
        <v>302</v>
      </c>
      <c r="I27" s="13">
        <f t="shared" si="16"/>
        <v>242</v>
      </c>
      <c r="J27" s="13">
        <f t="shared" si="17"/>
        <v>60</v>
      </c>
      <c r="K27" s="13"/>
    </row>
    <row r="28" spans="1:12">
      <c r="A28" s="7" t="s">
        <v>68</v>
      </c>
      <c r="B28" s="15">
        <v>606010</v>
      </c>
      <c r="C28" s="13">
        <v>19</v>
      </c>
      <c r="D28" s="13">
        <v>810</v>
      </c>
      <c r="E28" s="13">
        <f t="shared" si="0"/>
        <v>1090</v>
      </c>
      <c r="F28" s="12">
        <v>1150</v>
      </c>
      <c r="G28" s="7">
        <v>1</v>
      </c>
      <c r="H28" s="13">
        <f t="shared" si="15"/>
        <v>125</v>
      </c>
      <c r="I28" s="13">
        <f t="shared" si="16"/>
        <v>125</v>
      </c>
      <c r="J28" s="13">
        <f t="shared" si="17"/>
        <v>0</v>
      </c>
      <c r="K28" s="13"/>
    </row>
    <row r="29" spans="1:12">
      <c r="A29" s="14" t="s">
        <v>69</v>
      </c>
      <c r="B29" s="14"/>
      <c r="C29" s="9">
        <f>SUM(C30)</f>
        <v>55</v>
      </c>
      <c r="D29" s="9">
        <f>SUM(D30)</f>
        <v>2064</v>
      </c>
      <c r="E29" s="9">
        <f>SUM(E30)</f>
        <v>3436</v>
      </c>
      <c r="F29" s="10">
        <v>1150</v>
      </c>
      <c r="G29" s="8">
        <v>1</v>
      </c>
      <c r="H29" s="9">
        <f t="shared" ref="H29:J29" si="18">SUM(H30)</f>
        <v>395</v>
      </c>
      <c r="I29" s="9">
        <f t="shared" si="18"/>
        <v>395</v>
      </c>
      <c r="J29" s="9">
        <f t="shared" si="18"/>
        <v>0</v>
      </c>
      <c r="K29" s="9"/>
      <c r="L29">
        <v>1</v>
      </c>
    </row>
    <row r="30" spans="1:12">
      <c r="A30" s="7" t="s">
        <v>69</v>
      </c>
      <c r="B30" s="15">
        <v>606006</v>
      </c>
      <c r="C30" s="13">
        <v>55</v>
      </c>
      <c r="D30" s="13">
        <v>2064</v>
      </c>
      <c r="E30" s="13">
        <f t="shared" si="0"/>
        <v>3436</v>
      </c>
      <c r="F30" s="12">
        <v>1150</v>
      </c>
      <c r="G30" s="7">
        <v>1</v>
      </c>
      <c r="H30" s="13">
        <f t="shared" ref="H30" si="19">ROUND(F30*E30/10000,0)</f>
        <v>395</v>
      </c>
      <c r="I30" s="13">
        <f t="shared" ref="I30" si="20">ROUND(F30*E30*G30/10000,0)</f>
        <v>395</v>
      </c>
      <c r="J30" s="13">
        <f t="shared" si="13"/>
        <v>0</v>
      </c>
      <c r="K30" s="13"/>
    </row>
    <row r="31" spans="1:12">
      <c r="A31" s="14" t="s">
        <v>70</v>
      </c>
      <c r="B31" s="14"/>
      <c r="C31" s="9">
        <f>SUM(C32)</f>
        <v>41</v>
      </c>
      <c r="D31" s="9">
        <f>SUM(D32)</f>
        <v>1085</v>
      </c>
      <c r="E31" s="9">
        <f>SUM(E32)</f>
        <v>3015</v>
      </c>
      <c r="F31" s="10">
        <v>1150</v>
      </c>
      <c r="G31" s="8">
        <v>0.8</v>
      </c>
      <c r="H31" s="9">
        <f t="shared" ref="H31:J31" si="21">SUM(H32)</f>
        <v>347</v>
      </c>
      <c r="I31" s="9">
        <f t="shared" si="21"/>
        <v>277</v>
      </c>
      <c r="J31" s="9">
        <f t="shared" si="21"/>
        <v>70</v>
      </c>
      <c r="K31" s="9"/>
      <c r="L31">
        <v>1</v>
      </c>
    </row>
    <row r="32" spans="1:12">
      <c r="A32" s="7" t="s">
        <v>70</v>
      </c>
      <c r="B32" s="15">
        <v>606007</v>
      </c>
      <c r="C32" s="13">
        <v>41</v>
      </c>
      <c r="D32" s="13">
        <v>1085</v>
      </c>
      <c r="E32" s="13">
        <f t="shared" si="0"/>
        <v>3015</v>
      </c>
      <c r="F32" s="12">
        <v>1150</v>
      </c>
      <c r="G32" s="7">
        <v>0.8</v>
      </c>
      <c r="H32" s="13">
        <f t="shared" ref="H32" si="22">ROUND(F32*E32/10000,0)</f>
        <v>347</v>
      </c>
      <c r="I32" s="13">
        <f t="shared" ref="I32" si="23">ROUND(F32*E32*G32/10000,0)</f>
        <v>277</v>
      </c>
      <c r="J32" s="13">
        <f t="shared" ref="J32" si="24">H32-I32</f>
        <v>70</v>
      </c>
      <c r="K32" s="13"/>
    </row>
    <row r="33" spans="1:12">
      <c r="A33" s="14" t="s">
        <v>71</v>
      </c>
      <c r="B33" s="16"/>
      <c r="C33" s="9">
        <f>SUM(C34)</f>
        <v>26</v>
      </c>
      <c r="D33" s="9">
        <f>SUM(D34)</f>
        <v>1109</v>
      </c>
      <c r="E33" s="9">
        <f>SUM(E34)</f>
        <v>1491</v>
      </c>
      <c r="F33" s="10">
        <v>1150</v>
      </c>
      <c r="G33" s="8">
        <v>0.8</v>
      </c>
      <c r="H33" s="9">
        <f t="shared" ref="H33:J33" si="25">SUM(H34)</f>
        <v>171</v>
      </c>
      <c r="I33" s="9">
        <f t="shared" si="25"/>
        <v>137</v>
      </c>
      <c r="J33" s="9">
        <f t="shared" si="25"/>
        <v>34</v>
      </c>
      <c r="K33" s="9"/>
      <c r="L33">
        <v>1</v>
      </c>
    </row>
    <row r="34" spans="1:12">
      <c r="A34" s="7" t="s">
        <v>71</v>
      </c>
      <c r="B34" s="15">
        <v>606009</v>
      </c>
      <c r="C34" s="13">
        <v>26</v>
      </c>
      <c r="D34" s="13">
        <v>1109</v>
      </c>
      <c r="E34" s="13">
        <f t="shared" si="0"/>
        <v>1491</v>
      </c>
      <c r="F34" s="12">
        <v>1150</v>
      </c>
      <c r="G34" s="7">
        <v>0.8</v>
      </c>
      <c r="H34" s="13">
        <f t="shared" ref="H34" si="26">ROUND(F34*E34/10000,0)</f>
        <v>171</v>
      </c>
      <c r="I34" s="13">
        <f t="shared" ref="I34" si="27">ROUND(F34*E34*G34/10000,0)</f>
        <v>137</v>
      </c>
      <c r="J34" s="13">
        <f t="shared" ref="J34" si="28">H34-I34</f>
        <v>34</v>
      </c>
      <c r="K34" s="13"/>
    </row>
    <row r="35" spans="1:12">
      <c r="A35" s="14" t="s">
        <v>72</v>
      </c>
      <c r="B35" s="16"/>
      <c r="C35" s="9">
        <f>SUM(C36)</f>
        <v>51</v>
      </c>
      <c r="D35" s="9">
        <f>SUM(D36)</f>
        <v>1719</v>
      </c>
      <c r="E35" s="9">
        <f>SUM(E36)</f>
        <v>3381</v>
      </c>
      <c r="F35" s="10">
        <v>1150</v>
      </c>
      <c r="G35" s="8">
        <v>1</v>
      </c>
      <c r="H35" s="9">
        <f t="shared" ref="H35:J35" si="29">SUM(H36)</f>
        <v>389</v>
      </c>
      <c r="I35" s="9">
        <f t="shared" si="29"/>
        <v>389</v>
      </c>
      <c r="J35" s="9">
        <f t="shared" si="29"/>
        <v>0</v>
      </c>
      <c r="K35" s="9"/>
      <c r="L35">
        <v>1</v>
      </c>
    </row>
    <row r="36" spans="1:12">
      <c r="A36" s="7" t="s">
        <v>72</v>
      </c>
      <c r="B36" s="15">
        <v>606011</v>
      </c>
      <c r="C36" s="13">
        <v>51</v>
      </c>
      <c r="D36" s="13">
        <v>1719</v>
      </c>
      <c r="E36" s="13">
        <f t="shared" si="0"/>
        <v>3381</v>
      </c>
      <c r="F36" s="12">
        <v>1150</v>
      </c>
      <c r="G36" s="7">
        <v>1</v>
      </c>
      <c r="H36" s="13">
        <f t="shared" ref="H36" si="30">ROUND(F36*E36/10000,0)</f>
        <v>389</v>
      </c>
      <c r="I36" s="13">
        <f t="shared" ref="I36" si="31">ROUND(F36*E36*G36/10000,0)</f>
        <v>389</v>
      </c>
      <c r="J36" s="13">
        <f t="shared" si="13"/>
        <v>0</v>
      </c>
      <c r="K36" s="13"/>
    </row>
    <row r="37" spans="1:12">
      <c r="A37" s="14" t="s">
        <v>73</v>
      </c>
      <c r="B37" s="14"/>
      <c r="C37" s="9">
        <f>SUM(C38:C40)</f>
        <v>238</v>
      </c>
      <c r="D37" s="9">
        <f>SUM(D38:D40)</f>
        <v>7384</v>
      </c>
      <c r="E37" s="9">
        <f>SUM(E38:E40)</f>
        <v>16416</v>
      </c>
      <c r="F37" s="10">
        <v>1150</v>
      </c>
      <c r="G37" s="8" t="s">
        <v>16</v>
      </c>
      <c r="H37" s="9">
        <f t="shared" ref="H37:J37" si="32">SUM(H38:H40)</f>
        <v>1888</v>
      </c>
      <c r="I37" s="9">
        <f t="shared" si="32"/>
        <v>1888</v>
      </c>
      <c r="J37" s="9">
        <f t="shared" si="32"/>
        <v>0</v>
      </c>
      <c r="K37" s="9"/>
      <c r="L37">
        <v>1</v>
      </c>
    </row>
    <row r="38" spans="1:12">
      <c r="A38" s="7" t="s">
        <v>75</v>
      </c>
      <c r="B38" s="15">
        <v>607002</v>
      </c>
      <c r="C38" s="13">
        <v>1</v>
      </c>
      <c r="D38" s="13">
        <v>91</v>
      </c>
      <c r="E38" s="13">
        <f t="shared" si="0"/>
        <v>9</v>
      </c>
      <c r="F38" s="12">
        <v>1150</v>
      </c>
      <c r="G38" s="7">
        <v>0.6</v>
      </c>
      <c r="H38" s="13">
        <f t="shared" ref="H38:H40" si="33">ROUND(F38*E38/10000,0)</f>
        <v>1</v>
      </c>
      <c r="I38" s="13">
        <f t="shared" ref="I38:I40" si="34">ROUND(F38*E38*G38/10000,0)</f>
        <v>1</v>
      </c>
      <c r="J38" s="13">
        <f t="shared" ref="J38:J40" si="35">H38-I38</f>
        <v>0</v>
      </c>
      <c r="K38" s="13"/>
    </row>
    <row r="39" spans="1:12">
      <c r="A39" s="7" t="s">
        <v>76</v>
      </c>
      <c r="B39" s="15">
        <v>607003</v>
      </c>
      <c r="C39" s="13">
        <v>55</v>
      </c>
      <c r="D39" s="13">
        <v>1994</v>
      </c>
      <c r="E39" s="13">
        <f t="shared" si="0"/>
        <v>3506</v>
      </c>
      <c r="F39" s="12">
        <v>1150</v>
      </c>
      <c r="G39" s="7">
        <v>1</v>
      </c>
      <c r="H39" s="13">
        <f t="shared" si="33"/>
        <v>403</v>
      </c>
      <c r="I39" s="13">
        <f t="shared" si="34"/>
        <v>403</v>
      </c>
      <c r="J39" s="13">
        <f t="shared" si="35"/>
        <v>0</v>
      </c>
      <c r="K39" s="13"/>
    </row>
    <row r="40" spans="1:12">
      <c r="A40" s="7" t="s">
        <v>77</v>
      </c>
      <c r="B40" s="15">
        <v>607004</v>
      </c>
      <c r="C40" s="13">
        <v>182</v>
      </c>
      <c r="D40" s="13">
        <v>5299</v>
      </c>
      <c r="E40" s="13">
        <f t="shared" si="0"/>
        <v>12901</v>
      </c>
      <c r="F40" s="12">
        <v>1150</v>
      </c>
      <c r="G40" s="7">
        <v>1</v>
      </c>
      <c r="H40" s="13">
        <f t="shared" si="33"/>
        <v>1484</v>
      </c>
      <c r="I40" s="13">
        <f t="shared" si="34"/>
        <v>1484</v>
      </c>
      <c r="J40" s="13">
        <f t="shared" si="35"/>
        <v>0</v>
      </c>
      <c r="K40" s="13"/>
    </row>
    <row r="41" spans="1:12">
      <c r="A41" s="14" t="s">
        <v>78</v>
      </c>
      <c r="B41" s="14"/>
      <c r="C41" s="9">
        <f>SUM(C42)</f>
        <v>290</v>
      </c>
      <c r="D41" s="9">
        <f>SUM(D42)</f>
        <v>6943</v>
      </c>
      <c r="E41" s="9">
        <f>SUM(E42)</f>
        <v>22057</v>
      </c>
      <c r="F41" s="10">
        <v>1150</v>
      </c>
      <c r="G41" s="8">
        <v>1</v>
      </c>
      <c r="H41" s="9">
        <f t="shared" ref="H41:J41" si="36">SUM(H42)</f>
        <v>2537</v>
      </c>
      <c r="I41" s="9">
        <f t="shared" si="36"/>
        <v>2537</v>
      </c>
      <c r="J41" s="9">
        <f t="shared" si="36"/>
        <v>0</v>
      </c>
      <c r="K41" s="9"/>
      <c r="L41">
        <v>1</v>
      </c>
    </row>
    <row r="42" spans="1:12">
      <c r="A42" s="7" t="s">
        <v>78</v>
      </c>
      <c r="B42" s="15">
        <v>607005</v>
      </c>
      <c r="C42" s="13">
        <v>290</v>
      </c>
      <c r="D42" s="13">
        <v>6943</v>
      </c>
      <c r="E42" s="13">
        <f t="shared" si="0"/>
        <v>22057</v>
      </c>
      <c r="F42" s="12">
        <v>1150</v>
      </c>
      <c r="G42" s="7">
        <v>1</v>
      </c>
      <c r="H42" s="13">
        <f t="shared" ref="H42" si="37">ROUND(F42*E42/10000,0)</f>
        <v>2537</v>
      </c>
      <c r="I42" s="13">
        <f t="shared" ref="I42" si="38">ROUND(F42*E42*G42/10000,0)</f>
        <v>2537</v>
      </c>
      <c r="J42" s="13">
        <f t="shared" si="13"/>
        <v>0</v>
      </c>
      <c r="K42" s="13"/>
    </row>
    <row r="43" spans="1:12">
      <c r="A43" s="14" t="s">
        <v>79</v>
      </c>
      <c r="B43" s="14"/>
      <c r="C43" s="9">
        <f>SUM(C44)</f>
        <v>204</v>
      </c>
      <c r="D43" s="9">
        <f>SUM(D44)</f>
        <v>9705</v>
      </c>
      <c r="E43" s="9">
        <f>SUM(E44)</f>
        <v>10695</v>
      </c>
      <c r="F43" s="10">
        <v>1150</v>
      </c>
      <c r="G43" s="8">
        <v>1</v>
      </c>
      <c r="H43" s="9">
        <f t="shared" ref="H43:J43" si="39">SUM(H44)</f>
        <v>1230</v>
      </c>
      <c r="I43" s="9">
        <f t="shared" si="39"/>
        <v>1230</v>
      </c>
      <c r="J43" s="9">
        <f t="shared" si="39"/>
        <v>0</v>
      </c>
      <c r="K43" s="9"/>
      <c r="L43">
        <v>1</v>
      </c>
    </row>
    <row r="44" spans="1:12">
      <c r="A44" s="7" t="s">
        <v>79</v>
      </c>
      <c r="B44" s="15">
        <v>607006</v>
      </c>
      <c r="C44" s="13">
        <v>204</v>
      </c>
      <c r="D44" s="13">
        <v>9705</v>
      </c>
      <c r="E44" s="13">
        <f t="shared" si="0"/>
        <v>10695</v>
      </c>
      <c r="F44" s="12">
        <v>1150</v>
      </c>
      <c r="G44" s="7">
        <v>1</v>
      </c>
      <c r="H44" s="13">
        <f t="shared" ref="H44" si="40">ROUND(F44*E44/10000,0)</f>
        <v>1230</v>
      </c>
      <c r="I44" s="13">
        <f t="shared" ref="I44" si="41">ROUND(F44*E44*G44/10000,0)</f>
        <v>1230</v>
      </c>
      <c r="J44" s="13">
        <f t="shared" ref="J44:J86" si="42">H44-I44</f>
        <v>0</v>
      </c>
      <c r="K44" s="13"/>
    </row>
    <row r="45" spans="1:12">
      <c r="A45" s="14" t="s">
        <v>80</v>
      </c>
      <c r="B45" s="16"/>
      <c r="C45" s="9">
        <f>SUM(C46)</f>
        <v>38</v>
      </c>
      <c r="D45" s="9">
        <f>SUM(D46)</f>
        <v>1734</v>
      </c>
      <c r="E45" s="9">
        <f>SUM(E46)</f>
        <v>2066</v>
      </c>
      <c r="F45" s="10">
        <v>1150</v>
      </c>
      <c r="G45" s="8">
        <v>1</v>
      </c>
      <c r="H45" s="9">
        <f t="shared" ref="H45:J45" si="43">SUM(H46)</f>
        <v>238</v>
      </c>
      <c r="I45" s="9">
        <f t="shared" si="43"/>
        <v>238</v>
      </c>
      <c r="J45" s="9">
        <f t="shared" si="43"/>
        <v>0</v>
      </c>
      <c r="K45" s="9"/>
      <c r="L45">
        <v>1</v>
      </c>
    </row>
    <row r="46" spans="1:12">
      <c r="A46" s="7" t="s">
        <v>80</v>
      </c>
      <c r="B46" s="15">
        <v>607007</v>
      </c>
      <c r="C46" s="13">
        <v>38</v>
      </c>
      <c r="D46" s="13">
        <v>1734</v>
      </c>
      <c r="E46" s="13">
        <f t="shared" si="0"/>
        <v>2066</v>
      </c>
      <c r="F46" s="12">
        <v>1150</v>
      </c>
      <c r="G46" s="7">
        <v>1</v>
      </c>
      <c r="H46" s="13">
        <f t="shared" ref="H46" si="44">ROUND(F46*E46/10000,0)</f>
        <v>238</v>
      </c>
      <c r="I46" s="13">
        <f t="shared" ref="I46" si="45">ROUND(F46*E46*G46/10000,0)</f>
        <v>238</v>
      </c>
      <c r="J46" s="13">
        <f t="shared" ref="J46" si="46">H46-I46</f>
        <v>0</v>
      </c>
      <c r="K46" s="13"/>
    </row>
    <row r="47" spans="1:12">
      <c r="A47" s="14" t="s">
        <v>81</v>
      </c>
      <c r="B47" s="14"/>
      <c r="C47" s="9">
        <f>SUM(C48:C51)</f>
        <v>42</v>
      </c>
      <c r="D47" s="9">
        <f>SUM(D48:D51)</f>
        <v>1440</v>
      </c>
      <c r="E47" s="9">
        <f>SUM(E48:E51)</f>
        <v>2760</v>
      </c>
      <c r="F47" s="10">
        <v>1150</v>
      </c>
      <c r="G47" s="8" t="s">
        <v>16</v>
      </c>
      <c r="H47" s="9">
        <f t="shared" ref="H47:J47" si="47">SUM(H48:H51)</f>
        <v>318</v>
      </c>
      <c r="I47" s="9">
        <f t="shared" si="47"/>
        <v>318</v>
      </c>
      <c r="J47" s="9">
        <f t="shared" si="47"/>
        <v>0</v>
      </c>
      <c r="K47" s="9"/>
      <c r="L47">
        <v>1</v>
      </c>
    </row>
    <row r="48" spans="1:12">
      <c r="A48" s="7" t="s">
        <v>83</v>
      </c>
      <c r="B48" s="15">
        <v>608002</v>
      </c>
      <c r="C48" s="13">
        <v>3</v>
      </c>
      <c r="D48" s="13">
        <v>65</v>
      </c>
      <c r="E48" s="13">
        <f t="shared" si="0"/>
        <v>235</v>
      </c>
      <c r="F48" s="12">
        <v>1150</v>
      </c>
      <c r="G48" s="7">
        <v>1</v>
      </c>
      <c r="H48" s="13">
        <f t="shared" ref="H48:H51" si="48">ROUND(F48*E48/10000,0)</f>
        <v>27</v>
      </c>
      <c r="I48" s="13">
        <f t="shared" ref="I48:I51" si="49">ROUND(F48*E48*G48/10000,0)</f>
        <v>27</v>
      </c>
      <c r="J48" s="13">
        <f t="shared" si="42"/>
        <v>0</v>
      </c>
      <c r="K48" s="13"/>
    </row>
    <row r="49" spans="1:12">
      <c r="A49" s="17" t="s">
        <v>84</v>
      </c>
      <c r="B49" s="15">
        <v>608004</v>
      </c>
      <c r="C49" s="13">
        <v>21</v>
      </c>
      <c r="D49" s="13">
        <v>682</v>
      </c>
      <c r="E49" s="13">
        <f t="shared" si="0"/>
        <v>1418</v>
      </c>
      <c r="F49" s="12">
        <v>1150</v>
      </c>
      <c r="G49" s="7">
        <v>1</v>
      </c>
      <c r="H49" s="13">
        <f t="shared" si="48"/>
        <v>163</v>
      </c>
      <c r="I49" s="13">
        <f t="shared" si="49"/>
        <v>163</v>
      </c>
      <c r="J49" s="13">
        <f t="shared" si="42"/>
        <v>0</v>
      </c>
      <c r="K49" s="13"/>
    </row>
    <row r="50" spans="1:12">
      <c r="A50" s="7" t="s">
        <v>85</v>
      </c>
      <c r="B50" s="15">
        <v>608005</v>
      </c>
      <c r="C50" s="13">
        <v>9</v>
      </c>
      <c r="D50" s="13">
        <v>278</v>
      </c>
      <c r="E50" s="13">
        <f t="shared" si="0"/>
        <v>622</v>
      </c>
      <c r="F50" s="12">
        <v>1150</v>
      </c>
      <c r="G50" s="7">
        <v>1</v>
      </c>
      <c r="H50" s="13">
        <f t="shared" si="48"/>
        <v>72</v>
      </c>
      <c r="I50" s="13">
        <f t="shared" si="49"/>
        <v>72</v>
      </c>
      <c r="J50" s="13">
        <f t="shared" si="42"/>
        <v>0</v>
      </c>
      <c r="K50" s="13"/>
    </row>
    <row r="51" spans="1:12">
      <c r="A51" s="7" t="s">
        <v>86</v>
      </c>
      <c r="B51" s="15">
        <v>608006</v>
      </c>
      <c r="C51" s="13">
        <v>9</v>
      </c>
      <c r="D51" s="13">
        <v>415</v>
      </c>
      <c r="E51" s="13">
        <f t="shared" si="0"/>
        <v>485</v>
      </c>
      <c r="F51" s="12">
        <v>1150</v>
      </c>
      <c r="G51" s="7">
        <v>1</v>
      </c>
      <c r="H51" s="13">
        <f t="shared" si="48"/>
        <v>56</v>
      </c>
      <c r="I51" s="13">
        <f t="shared" si="49"/>
        <v>56</v>
      </c>
      <c r="J51" s="13">
        <f t="shared" si="42"/>
        <v>0</v>
      </c>
      <c r="K51" s="13"/>
    </row>
    <row r="52" spans="1:12">
      <c r="A52" s="14" t="s">
        <v>87</v>
      </c>
      <c r="B52" s="16"/>
      <c r="C52" s="9">
        <f>SUM(C53)</f>
        <v>53</v>
      </c>
      <c r="D52" s="9">
        <f>SUM(D53)</f>
        <v>1628</v>
      </c>
      <c r="E52" s="9">
        <f>SUM(E53)</f>
        <v>3672</v>
      </c>
      <c r="F52" s="10">
        <v>1150</v>
      </c>
      <c r="G52" s="8">
        <v>1</v>
      </c>
      <c r="H52" s="9">
        <f t="shared" ref="H52:J52" si="50">SUM(H53)</f>
        <v>422</v>
      </c>
      <c r="I52" s="9">
        <f t="shared" si="50"/>
        <v>422</v>
      </c>
      <c r="J52" s="9">
        <f t="shared" si="50"/>
        <v>0</v>
      </c>
      <c r="K52" s="9"/>
      <c r="L52">
        <v>1</v>
      </c>
    </row>
    <row r="53" spans="1:12">
      <c r="A53" s="7" t="s">
        <v>87</v>
      </c>
      <c r="B53" s="15">
        <v>608007</v>
      </c>
      <c r="C53" s="13">
        <v>53</v>
      </c>
      <c r="D53" s="13">
        <v>1628</v>
      </c>
      <c r="E53" s="13">
        <f t="shared" si="0"/>
        <v>3672</v>
      </c>
      <c r="F53" s="12">
        <v>1150</v>
      </c>
      <c r="G53" s="7">
        <v>1</v>
      </c>
      <c r="H53" s="13">
        <f t="shared" ref="H53" si="51">ROUND(F53*E53/10000,0)</f>
        <v>422</v>
      </c>
      <c r="I53" s="13">
        <f t="shared" ref="I53" si="52">ROUND(F53*E53*G53/10000,0)</f>
        <v>422</v>
      </c>
      <c r="J53" s="13">
        <f t="shared" ref="J53" si="53">H53-I53</f>
        <v>0</v>
      </c>
      <c r="K53" s="13"/>
    </row>
    <row r="54" spans="1:12">
      <c r="A54" s="14" t="s">
        <v>88</v>
      </c>
      <c r="B54" s="14"/>
      <c r="C54" s="9">
        <f>SUM(C55)</f>
        <v>93</v>
      </c>
      <c r="D54" s="9">
        <f>SUM(D55)</f>
        <v>3242</v>
      </c>
      <c r="E54" s="9">
        <f>SUM(E55)</f>
        <v>6058</v>
      </c>
      <c r="F54" s="10">
        <v>1150</v>
      </c>
      <c r="G54" s="8">
        <v>1</v>
      </c>
      <c r="H54" s="9">
        <f t="shared" ref="H54:J54" si="54">SUM(H55)</f>
        <v>697</v>
      </c>
      <c r="I54" s="9">
        <f t="shared" si="54"/>
        <v>697</v>
      </c>
      <c r="J54" s="9">
        <f t="shared" si="54"/>
        <v>0</v>
      </c>
      <c r="K54" s="9"/>
      <c r="L54">
        <v>1</v>
      </c>
    </row>
    <row r="55" spans="1:12">
      <c r="A55" s="7" t="s">
        <v>88</v>
      </c>
      <c r="B55" s="15">
        <v>608003</v>
      </c>
      <c r="C55" s="13">
        <v>93</v>
      </c>
      <c r="D55" s="13">
        <v>3242</v>
      </c>
      <c r="E55" s="13">
        <f t="shared" si="0"/>
        <v>6058</v>
      </c>
      <c r="F55" s="12">
        <v>1150</v>
      </c>
      <c r="G55" s="7">
        <v>1</v>
      </c>
      <c r="H55" s="13">
        <f t="shared" ref="H55" si="55">ROUND(F55*E55/10000,0)</f>
        <v>697</v>
      </c>
      <c r="I55" s="13">
        <f t="shared" ref="I55" si="56">ROUND(F55*E55*G55/10000,0)</f>
        <v>697</v>
      </c>
      <c r="J55" s="13">
        <f t="shared" si="42"/>
        <v>0</v>
      </c>
      <c r="K55" s="13"/>
    </row>
    <row r="56" spans="1:12">
      <c r="A56" s="14" t="s">
        <v>89</v>
      </c>
      <c r="B56" s="14"/>
      <c r="C56" s="9">
        <f>SUM(C57)</f>
        <v>98</v>
      </c>
      <c r="D56" s="9">
        <f>SUM(D57)</f>
        <v>3491</v>
      </c>
      <c r="E56" s="9">
        <f>SUM(E57)</f>
        <v>6309</v>
      </c>
      <c r="F56" s="10">
        <v>1150</v>
      </c>
      <c r="G56" s="8">
        <v>1</v>
      </c>
      <c r="H56" s="9">
        <f t="shared" ref="H56:J56" si="57">SUM(H57)</f>
        <v>726</v>
      </c>
      <c r="I56" s="9">
        <f t="shared" si="57"/>
        <v>726</v>
      </c>
      <c r="J56" s="9">
        <f t="shared" si="57"/>
        <v>0</v>
      </c>
      <c r="K56" s="9"/>
      <c r="L56">
        <v>1</v>
      </c>
    </row>
    <row r="57" spans="1:12">
      <c r="A57" s="7" t="s">
        <v>89</v>
      </c>
      <c r="B57" s="15">
        <v>608008</v>
      </c>
      <c r="C57" s="13">
        <v>98</v>
      </c>
      <c r="D57" s="13">
        <v>3491</v>
      </c>
      <c r="E57" s="13">
        <f t="shared" si="0"/>
        <v>6309</v>
      </c>
      <c r="F57" s="12">
        <v>1150</v>
      </c>
      <c r="G57" s="7">
        <v>1</v>
      </c>
      <c r="H57" s="13">
        <f t="shared" ref="H57" si="58">ROUND(F57*E57/10000,0)</f>
        <v>726</v>
      </c>
      <c r="I57" s="13">
        <f t="shared" ref="I57" si="59">ROUND(F57*E57*G57/10000,0)</f>
        <v>726</v>
      </c>
      <c r="J57" s="13">
        <f t="shared" ref="J57" si="60">H57-I57</f>
        <v>0</v>
      </c>
      <c r="K57" s="13"/>
    </row>
    <row r="58" spans="1:12">
      <c r="A58" s="14" t="s">
        <v>90</v>
      </c>
      <c r="B58" s="14"/>
      <c r="C58" s="9">
        <f>SUM(C59)</f>
        <v>208</v>
      </c>
      <c r="D58" s="9">
        <f>SUM(D59)</f>
        <v>8418</v>
      </c>
      <c r="E58" s="9">
        <f>SUM(E59)</f>
        <v>12382</v>
      </c>
      <c r="F58" s="10">
        <v>1150</v>
      </c>
      <c r="G58" s="8">
        <v>1</v>
      </c>
      <c r="H58" s="9">
        <f t="shared" ref="H58:J58" si="61">SUM(H59)</f>
        <v>1424</v>
      </c>
      <c r="I58" s="9">
        <f t="shared" si="61"/>
        <v>1424</v>
      </c>
      <c r="J58" s="9">
        <f t="shared" si="61"/>
        <v>0</v>
      </c>
      <c r="K58" s="9"/>
      <c r="L58">
        <v>1</v>
      </c>
    </row>
    <row r="59" spans="1:12">
      <c r="A59" s="7" t="s">
        <v>90</v>
      </c>
      <c r="B59" s="15">
        <v>608009</v>
      </c>
      <c r="C59" s="13">
        <v>208</v>
      </c>
      <c r="D59" s="13">
        <v>8418</v>
      </c>
      <c r="E59" s="13">
        <f t="shared" si="0"/>
        <v>12382</v>
      </c>
      <c r="F59" s="12">
        <v>1150</v>
      </c>
      <c r="G59" s="7">
        <v>1</v>
      </c>
      <c r="H59" s="13">
        <f t="shared" ref="H59" si="62">ROUND(F59*E59/10000,0)</f>
        <v>1424</v>
      </c>
      <c r="I59" s="13">
        <f t="shared" ref="I59" si="63">ROUND(F59*E59*G59/10000,0)</f>
        <v>1424</v>
      </c>
      <c r="J59" s="13">
        <f t="shared" si="42"/>
        <v>0</v>
      </c>
      <c r="K59" s="13"/>
    </row>
    <row r="60" spans="1:12">
      <c r="A60" s="14" t="s">
        <v>91</v>
      </c>
      <c r="B60" s="14"/>
      <c r="C60" s="9">
        <f>SUM(C61:C64)</f>
        <v>235</v>
      </c>
      <c r="D60" s="9">
        <f>SUM(D61:D64)</f>
        <v>9132</v>
      </c>
      <c r="E60" s="9">
        <f>SUM(E61:E64)</f>
        <v>14368</v>
      </c>
      <c r="F60" s="10">
        <v>1150</v>
      </c>
      <c r="G60" s="8" t="s">
        <v>16</v>
      </c>
      <c r="H60" s="9">
        <f t="shared" ref="H60:J60" si="64">SUM(H61:H64)</f>
        <v>1652</v>
      </c>
      <c r="I60" s="9">
        <f t="shared" si="64"/>
        <v>1369</v>
      </c>
      <c r="J60" s="9">
        <f t="shared" si="64"/>
        <v>283</v>
      </c>
      <c r="K60" s="9"/>
      <c r="L60">
        <v>1</v>
      </c>
    </row>
    <row r="61" spans="1:12">
      <c r="A61" s="7" t="s">
        <v>93</v>
      </c>
      <c r="B61" s="15">
        <v>609002</v>
      </c>
      <c r="C61" s="13">
        <v>54</v>
      </c>
      <c r="D61" s="13">
        <v>1848</v>
      </c>
      <c r="E61" s="13">
        <f t="shared" si="0"/>
        <v>3552</v>
      </c>
      <c r="F61" s="12">
        <v>1150</v>
      </c>
      <c r="G61" s="7">
        <v>0.6</v>
      </c>
      <c r="H61" s="13">
        <f t="shared" ref="H61:H64" si="65">ROUND(F61*E61/10000,0)</f>
        <v>408</v>
      </c>
      <c r="I61" s="13">
        <f t="shared" ref="I61:I64" si="66">ROUND(F61*E61*G61/10000,0)</f>
        <v>245</v>
      </c>
      <c r="J61" s="13">
        <f t="shared" ref="J61:J64" si="67">H61-I61</f>
        <v>163</v>
      </c>
      <c r="K61" s="13" t="s">
        <v>94</v>
      </c>
    </row>
    <row r="62" spans="1:12">
      <c r="A62" s="7" t="s">
        <v>95</v>
      </c>
      <c r="B62" s="15">
        <v>609003</v>
      </c>
      <c r="C62" s="13">
        <v>18</v>
      </c>
      <c r="D62" s="13">
        <v>767</v>
      </c>
      <c r="E62" s="13">
        <f t="shared" si="0"/>
        <v>1033</v>
      </c>
      <c r="F62" s="12">
        <v>1150</v>
      </c>
      <c r="G62" s="7">
        <v>0.8</v>
      </c>
      <c r="H62" s="13">
        <f t="shared" si="65"/>
        <v>119</v>
      </c>
      <c r="I62" s="13">
        <f t="shared" si="66"/>
        <v>95</v>
      </c>
      <c r="J62" s="13">
        <f t="shared" si="67"/>
        <v>24</v>
      </c>
      <c r="K62" s="13" t="s">
        <v>96</v>
      </c>
    </row>
    <row r="63" spans="1:12">
      <c r="A63" s="7" t="s">
        <v>97</v>
      </c>
      <c r="B63" s="15">
        <v>609004</v>
      </c>
      <c r="C63" s="13">
        <v>99</v>
      </c>
      <c r="D63" s="13">
        <v>4279</v>
      </c>
      <c r="E63" s="13">
        <f t="shared" si="0"/>
        <v>5621</v>
      </c>
      <c r="F63" s="12">
        <v>1150</v>
      </c>
      <c r="G63" s="7">
        <v>1</v>
      </c>
      <c r="H63" s="13">
        <f t="shared" si="65"/>
        <v>646</v>
      </c>
      <c r="I63" s="13">
        <f t="shared" si="66"/>
        <v>646</v>
      </c>
      <c r="J63" s="13">
        <f t="shared" si="67"/>
        <v>0</v>
      </c>
      <c r="K63" s="13" t="s">
        <v>51</v>
      </c>
    </row>
    <row r="64" spans="1:12">
      <c r="A64" s="7" t="s">
        <v>98</v>
      </c>
      <c r="B64" s="15">
        <v>609006</v>
      </c>
      <c r="C64" s="13">
        <v>64</v>
      </c>
      <c r="D64" s="13">
        <v>2238</v>
      </c>
      <c r="E64" s="13">
        <f t="shared" si="0"/>
        <v>4162</v>
      </c>
      <c r="F64" s="12">
        <v>1150</v>
      </c>
      <c r="G64" s="7">
        <v>0.8</v>
      </c>
      <c r="H64" s="13">
        <f t="shared" si="65"/>
        <v>479</v>
      </c>
      <c r="I64" s="13">
        <f t="shared" si="66"/>
        <v>383</v>
      </c>
      <c r="J64" s="13">
        <f t="shared" si="67"/>
        <v>96</v>
      </c>
      <c r="K64" s="13"/>
    </row>
    <row r="65" spans="1:12">
      <c r="A65" s="14" t="s">
        <v>99</v>
      </c>
      <c r="B65" s="14"/>
      <c r="C65" s="9">
        <f>SUM(C66)</f>
        <v>43</v>
      </c>
      <c r="D65" s="9">
        <f>SUM(D66)</f>
        <v>2131</v>
      </c>
      <c r="E65" s="9">
        <f>SUM(E66)</f>
        <v>2169</v>
      </c>
      <c r="F65" s="10">
        <v>1150</v>
      </c>
      <c r="G65" s="8">
        <v>0.8</v>
      </c>
      <c r="H65" s="9">
        <f t="shared" ref="H65:J65" si="68">SUM(H66)</f>
        <v>249</v>
      </c>
      <c r="I65" s="9">
        <f t="shared" si="68"/>
        <v>200</v>
      </c>
      <c r="J65" s="9">
        <f t="shared" si="68"/>
        <v>49</v>
      </c>
      <c r="K65" s="9"/>
      <c r="L65">
        <v>1</v>
      </c>
    </row>
    <row r="66" spans="1:12">
      <c r="A66" s="7" t="s">
        <v>99</v>
      </c>
      <c r="B66" s="15">
        <v>609005</v>
      </c>
      <c r="C66" s="13">
        <v>43</v>
      </c>
      <c r="D66" s="13">
        <v>2131</v>
      </c>
      <c r="E66" s="13">
        <f t="shared" si="0"/>
        <v>2169</v>
      </c>
      <c r="F66" s="12">
        <v>1150</v>
      </c>
      <c r="G66" s="7">
        <v>0.8</v>
      </c>
      <c r="H66" s="13">
        <f t="shared" ref="H66" si="69">ROUND(F66*E66/10000,0)</f>
        <v>249</v>
      </c>
      <c r="I66" s="13">
        <f t="shared" ref="I66" si="70">ROUND(F66*E66*G66/10000,0)</f>
        <v>200</v>
      </c>
      <c r="J66" s="13">
        <f t="shared" si="42"/>
        <v>49</v>
      </c>
      <c r="K66" s="13"/>
    </row>
    <row r="67" spans="1:12">
      <c r="A67" s="14" t="s">
        <v>100</v>
      </c>
      <c r="B67" s="14"/>
      <c r="C67" s="9">
        <f>SUM(C68:C68)</f>
        <v>27</v>
      </c>
      <c r="D67" s="9">
        <f>SUM(D68:D68)</f>
        <v>778</v>
      </c>
      <c r="E67" s="9">
        <f>SUM(E68:E68)</f>
        <v>1922</v>
      </c>
      <c r="F67" s="10">
        <v>1150</v>
      </c>
      <c r="G67" s="8" t="s">
        <v>16</v>
      </c>
      <c r="H67" s="9">
        <f t="shared" ref="H67:J67" si="71">SUM(H68:H68)</f>
        <v>221</v>
      </c>
      <c r="I67" s="9">
        <f t="shared" si="71"/>
        <v>221</v>
      </c>
      <c r="J67" s="9">
        <f t="shared" si="71"/>
        <v>0</v>
      </c>
      <c r="K67" s="9"/>
      <c r="L67">
        <v>1</v>
      </c>
    </row>
    <row r="68" spans="1:12">
      <c r="A68" s="7" t="s">
        <v>442</v>
      </c>
      <c r="B68" s="15">
        <v>610002</v>
      </c>
      <c r="C68" s="13">
        <v>27</v>
      </c>
      <c r="D68" s="13">
        <v>778</v>
      </c>
      <c r="E68" s="13">
        <f t="shared" si="0"/>
        <v>1922</v>
      </c>
      <c r="F68" s="12">
        <v>1150</v>
      </c>
      <c r="G68" s="7">
        <v>1</v>
      </c>
      <c r="H68" s="13">
        <f t="shared" ref="H68" si="72">ROUND(F68*E68/10000,0)</f>
        <v>221</v>
      </c>
      <c r="I68" s="13">
        <f t="shared" ref="I68" si="73">ROUND(F68*E68*G68/10000,0)</f>
        <v>221</v>
      </c>
      <c r="J68" s="13">
        <f t="shared" ref="J68" si="74">H68-I68</f>
        <v>0</v>
      </c>
      <c r="K68" s="13" t="s">
        <v>103</v>
      </c>
    </row>
    <row r="69" spans="1:12">
      <c r="A69" s="14" t="s">
        <v>104</v>
      </c>
      <c r="B69" s="16"/>
      <c r="C69" s="9">
        <f>SUM(C70)</f>
        <v>78</v>
      </c>
      <c r="D69" s="9">
        <f>SUM(D70)</f>
        <v>3280</v>
      </c>
      <c r="E69" s="9">
        <f>SUM(E70)</f>
        <v>4520</v>
      </c>
      <c r="F69" s="10">
        <v>1150</v>
      </c>
      <c r="G69" s="8">
        <v>1</v>
      </c>
      <c r="H69" s="9">
        <f t="shared" ref="H69:J69" si="75">SUM(H70)</f>
        <v>520</v>
      </c>
      <c r="I69" s="9">
        <f t="shared" si="75"/>
        <v>520</v>
      </c>
      <c r="J69" s="9">
        <f t="shared" si="75"/>
        <v>0</v>
      </c>
      <c r="K69" s="9"/>
      <c r="L69">
        <v>1</v>
      </c>
    </row>
    <row r="70" spans="1:12">
      <c r="A70" s="7" t="s">
        <v>104</v>
      </c>
      <c r="B70" s="15">
        <v>610004</v>
      </c>
      <c r="C70" s="13">
        <v>78</v>
      </c>
      <c r="D70" s="13">
        <v>3280</v>
      </c>
      <c r="E70" s="13">
        <f t="shared" si="0"/>
        <v>4520</v>
      </c>
      <c r="F70" s="12">
        <v>1150</v>
      </c>
      <c r="G70" s="7">
        <v>1</v>
      </c>
      <c r="H70" s="13">
        <f t="shared" ref="H70" si="76">ROUND(F70*E70/10000,0)</f>
        <v>520</v>
      </c>
      <c r="I70" s="13">
        <f t="shared" ref="I70" si="77">ROUND(F70*E70*G70/10000,0)</f>
        <v>520</v>
      </c>
      <c r="J70" s="13">
        <f t="shared" si="42"/>
        <v>0</v>
      </c>
      <c r="K70" s="13" t="s">
        <v>105</v>
      </c>
    </row>
    <row r="71" spans="1:12">
      <c r="A71" s="14" t="s">
        <v>106</v>
      </c>
      <c r="B71" s="16"/>
      <c r="C71" s="9">
        <f>SUM(C72)</f>
        <v>108</v>
      </c>
      <c r="D71" s="9">
        <f>SUM(D72)</f>
        <v>6032</v>
      </c>
      <c r="E71" s="9">
        <f>SUM(E72)</f>
        <v>4768</v>
      </c>
      <c r="F71" s="10">
        <v>1150</v>
      </c>
      <c r="G71" s="8">
        <v>1</v>
      </c>
      <c r="H71" s="9">
        <f t="shared" ref="H71:J71" si="78">SUM(H72)</f>
        <v>548</v>
      </c>
      <c r="I71" s="9">
        <f t="shared" si="78"/>
        <v>548</v>
      </c>
      <c r="J71" s="9">
        <f t="shared" si="78"/>
        <v>0</v>
      </c>
      <c r="K71" s="9"/>
      <c r="L71">
        <v>1</v>
      </c>
    </row>
    <row r="72" spans="1:12">
      <c r="A72" s="7" t="s">
        <v>106</v>
      </c>
      <c r="B72" s="15">
        <v>610003</v>
      </c>
      <c r="C72" s="13">
        <v>108</v>
      </c>
      <c r="D72" s="13">
        <v>6032</v>
      </c>
      <c r="E72" s="13">
        <f t="shared" ref="E72:E123" si="79">C72*100-D72</f>
        <v>4768</v>
      </c>
      <c r="F72" s="12">
        <v>1150</v>
      </c>
      <c r="G72" s="7">
        <v>1</v>
      </c>
      <c r="H72" s="13">
        <f t="shared" ref="H72" si="80">ROUND(F72*E72/10000,0)</f>
        <v>548</v>
      </c>
      <c r="I72" s="13">
        <f t="shared" ref="I72" si="81">ROUND(F72*E72*G72/10000,0)</f>
        <v>548</v>
      </c>
      <c r="J72" s="13">
        <f t="shared" ref="J72" si="82">H72-I72</f>
        <v>0</v>
      </c>
      <c r="K72" s="13" t="s">
        <v>107</v>
      </c>
    </row>
    <row r="73" spans="1:12">
      <c r="A73" s="14" t="s">
        <v>108</v>
      </c>
      <c r="B73" s="14"/>
      <c r="C73" s="9">
        <f>SUM(C74)</f>
        <v>25</v>
      </c>
      <c r="D73" s="9">
        <f>SUM(D74)</f>
        <v>1650</v>
      </c>
      <c r="E73" s="9">
        <f>SUM(E74)</f>
        <v>850</v>
      </c>
      <c r="F73" s="10">
        <v>1150</v>
      </c>
      <c r="G73" s="8">
        <v>1</v>
      </c>
      <c r="H73" s="9">
        <f t="shared" ref="H73:J73" si="83">SUM(H74)</f>
        <v>98</v>
      </c>
      <c r="I73" s="9">
        <f t="shared" si="83"/>
        <v>98</v>
      </c>
      <c r="J73" s="9">
        <f t="shared" si="83"/>
        <v>0</v>
      </c>
      <c r="K73" s="9"/>
      <c r="L73">
        <v>1</v>
      </c>
    </row>
    <row r="74" spans="1:12">
      <c r="A74" s="7" t="s">
        <v>108</v>
      </c>
      <c r="B74" s="15">
        <v>610005</v>
      </c>
      <c r="C74" s="13">
        <v>25</v>
      </c>
      <c r="D74" s="13">
        <v>1650</v>
      </c>
      <c r="E74" s="13">
        <f t="shared" si="79"/>
        <v>850</v>
      </c>
      <c r="F74" s="12">
        <v>1150</v>
      </c>
      <c r="G74" s="7">
        <v>1</v>
      </c>
      <c r="H74" s="13">
        <f t="shared" ref="H74" si="84">ROUND(F74*E74/10000,0)</f>
        <v>98</v>
      </c>
      <c r="I74" s="13">
        <f t="shared" ref="I74" si="85">ROUND(F74*E74*G74/10000,0)</f>
        <v>98</v>
      </c>
      <c r="J74" s="13">
        <f t="shared" si="42"/>
        <v>0</v>
      </c>
      <c r="K74" s="13"/>
    </row>
    <row r="75" spans="1:12">
      <c r="A75" s="14" t="s">
        <v>109</v>
      </c>
      <c r="B75" s="14"/>
      <c r="C75" s="9">
        <f>SUM(C76)</f>
        <v>1</v>
      </c>
      <c r="D75" s="9">
        <f>SUM(D76)</f>
        <v>66</v>
      </c>
      <c r="E75" s="9">
        <f>SUM(E76)</f>
        <v>34</v>
      </c>
      <c r="F75" s="10">
        <v>1150</v>
      </c>
      <c r="G75" s="8">
        <v>0.5</v>
      </c>
      <c r="H75" s="9">
        <f t="shared" ref="H75:J75" si="86">SUM(H76)</f>
        <v>4</v>
      </c>
      <c r="I75" s="9">
        <f t="shared" si="86"/>
        <v>2</v>
      </c>
      <c r="J75" s="9">
        <f t="shared" si="86"/>
        <v>2</v>
      </c>
      <c r="K75" s="9"/>
      <c r="L75">
        <v>1</v>
      </c>
    </row>
    <row r="76" spans="1:12">
      <c r="A76" s="7" t="s">
        <v>109</v>
      </c>
      <c r="B76" s="20">
        <v>611001</v>
      </c>
      <c r="C76" s="13">
        <v>1</v>
      </c>
      <c r="D76" s="13">
        <v>66</v>
      </c>
      <c r="E76" s="13">
        <f t="shared" si="79"/>
        <v>34</v>
      </c>
      <c r="F76" s="12">
        <v>1150</v>
      </c>
      <c r="G76" s="7">
        <v>0.5</v>
      </c>
      <c r="H76" s="13">
        <f t="shared" ref="H76" si="87">ROUND(F76*E76/10000,0)</f>
        <v>4</v>
      </c>
      <c r="I76" s="13">
        <f t="shared" ref="I76" si="88">ROUND(F76*E76*G76/10000,0)</f>
        <v>2</v>
      </c>
      <c r="J76" s="13">
        <f t="shared" ref="J76" si="89">H76-I76</f>
        <v>2</v>
      </c>
      <c r="K76" s="13"/>
    </row>
    <row r="77" spans="1:12">
      <c r="A77" s="14" t="s">
        <v>111</v>
      </c>
      <c r="B77" s="14"/>
      <c r="C77" s="9">
        <f>SUM(C78:C81)</f>
        <v>26</v>
      </c>
      <c r="D77" s="9">
        <f>SUM(D78:D81)</f>
        <v>1669</v>
      </c>
      <c r="E77" s="9">
        <f>SUM(E78:E81)</f>
        <v>931</v>
      </c>
      <c r="F77" s="10">
        <v>1150</v>
      </c>
      <c r="G77" s="8" t="s">
        <v>16</v>
      </c>
      <c r="H77" s="9">
        <f t="shared" ref="H77:J77" si="90">SUM(H78:H81)</f>
        <v>107</v>
      </c>
      <c r="I77" s="9">
        <f t="shared" si="90"/>
        <v>66</v>
      </c>
      <c r="J77" s="9">
        <f t="shared" si="90"/>
        <v>41</v>
      </c>
      <c r="K77" s="9"/>
      <c r="L77">
        <v>1</v>
      </c>
    </row>
    <row r="78" spans="1:12">
      <c r="A78" s="7" t="s">
        <v>113</v>
      </c>
      <c r="B78" s="15">
        <v>613002</v>
      </c>
      <c r="C78" s="13">
        <v>1</v>
      </c>
      <c r="D78" s="13">
        <v>6</v>
      </c>
      <c r="E78" s="13">
        <f t="shared" si="79"/>
        <v>94</v>
      </c>
      <c r="F78" s="12">
        <v>1150</v>
      </c>
      <c r="G78" s="7">
        <v>0.5</v>
      </c>
      <c r="H78" s="13">
        <f t="shared" ref="H78:H81" si="91">ROUND(F78*E78/10000,0)</f>
        <v>11</v>
      </c>
      <c r="I78" s="13">
        <f t="shared" ref="I78:I81" si="92">ROUND(F78*E78*G78/10000,0)</f>
        <v>5</v>
      </c>
      <c r="J78" s="13">
        <f t="shared" ref="J78:J81" si="93">H78-I78</f>
        <v>6</v>
      </c>
      <c r="K78" s="13"/>
    </row>
    <row r="79" spans="1:12">
      <c r="A79" s="7" t="s">
        <v>116</v>
      </c>
      <c r="B79" s="15">
        <v>613005</v>
      </c>
      <c r="C79" s="13">
        <v>10</v>
      </c>
      <c r="D79" s="13">
        <v>733</v>
      </c>
      <c r="E79" s="13">
        <f t="shared" si="79"/>
        <v>267</v>
      </c>
      <c r="F79" s="12">
        <v>1150</v>
      </c>
      <c r="G79" s="7">
        <v>0.6</v>
      </c>
      <c r="H79" s="13">
        <f t="shared" si="91"/>
        <v>31</v>
      </c>
      <c r="I79" s="13">
        <f t="shared" si="92"/>
        <v>18</v>
      </c>
      <c r="J79" s="13">
        <f t="shared" si="93"/>
        <v>13</v>
      </c>
      <c r="K79" s="13"/>
    </row>
    <row r="80" spans="1:12">
      <c r="A80" s="7" t="s">
        <v>117</v>
      </c>
      <c r="B80" s="15">
        <v>613006</v>
      </c>
      <c r="C80" s="13">
        <v>9</v>
      </c>
      <c r="D80" s="13">
        <v>490</v>
      </c>
      <c r="E80" s="13">
        <f t="shared" si="79"/>
        <v>410</v>
      </c>
      <c r="F80" s="12">
        <v>1150</v>
      </c>
      <c r="G80" s="7">
        <v>0.6</v>
      </c>
      <c r="H80" s="13">
        <f t="shared" si="91"/>
        <v>47</v>
      </c>
      <c r="I80" s="13">
        <f t="shared" si="92"/>
        <v>28</v>
      </c>
      <c r="J80" s="13">
        <f t="shared" si="93"/>
        <v>19</v>
      </c>
      <c r="K80" s="13"/>
    </row>
    <row r="81" spans="1:12">
      <c r="A81" s="7" t="s">
        <v>119</v>
      </c>
      <c r="B81" s="15">
        <v>613008</v>
      </c>
      <c r="C81" s="13">
        <v>6</v>
      </c>
      <c r="D81" s="13">
        <v>440</v>
      </c>
      <c r="E81" s="13">
        <f t="shared" si="79"/>
        <v>160</v>
      </c>
      <c r="F81" s="12">
        <v>1150</v>
      </c>
      <c r="G81" s="7">
        <v>0.8</v>
      </c>
      <c r="H81" s="13">
        <f t="shared" si="91"/>
        <v>18</v>
      </c>
      <c r="I81" s="13">
        <f t="shared" si="92"/>
        <v>15</v>
      </c>
      <c r="J81" s="13">
        <f t="shared" si="93"/>
        <v>3</v>
      </c>
      <c r="K81" s="13"/>
    </row>
    <row r="82" spans="1:12">
      <c r="A82" s="14" t="s">
        <v>120</v>
      </c>
      <c r="B82" s="14"/>
      <c r="C82" s="9">
        <f>SUM(C83:C86)</f>
        <v>243</v>
      </c>
      <c r="D82" s="9">
        <f>SUM(D83:D86)</f>
        <v>8215</v>
      </c>
      <c r="E82" s="9">
        <f>SUM(E83:E86)</f>
        <v>16085</v>
      </c>
      <c r="F82" s="10">
        <v>1150</v>
      </c>
      <c r="G82" s="8" t="s">
        <v>16</v>
      </c>
      <c r="H82" s="9">
        <f t="shared" ref="H82:J82" si="94">SUM(H83:H86)</f>
        <v>1850</v>
      </c>
      <c r="I82" s="9">
        <f t="shared" si="94"/>
        <v>1366</v>
      </c>
      <c r="J82" s="9">
        <f t="shared" si="94"/>
        <v>484</v>
      </c>
      <c r="K82" s="9"/>
      <c r="L82">
        <v>1</v>
      </c>
    </row>
    <row r="83" spans="1:12">
      <c r="A83" s="17" t="s">
        <v>121</v>
      </c>
      <c r="B83" s="15">
        <v>614001</v>
      </c>
      <c r="C83" s="13">
        <v>31</v>
      </c>
      <c r="D83" s="13">
        <v>1160</v>
      </c>
      <c r="E83" s="13">
        <f t="shared" si="79"/>
        <v>1940</v>
      </c>
      <c r="F83" s="12">
        <v>1150</v>
      </c>
      <c r="G83" s="7">
        <v>0.6</v>
      </c>
      <c r="H83" s="13">
        <f t="shared" ref="H83:H86" si="95">ROUND(F83*E83/10000,0)</f>
        <v>223</v>
      </c>
      <c r="I83" s="13">
        <f t="shared" ref="I83:I86" si="96">ROUND(F83*E83*G83/10000,0)</f>
        <v>134</v>
      </c>
      <c r="J83" s="13">
        <f t="shared" si="42"/>
        <v>89</v>
      </c>
      <c r="K83" s="13" t="s">
        <v>122</v>
      </c>
    </row>
    <row r="84" spans="1:12">
      <c r="A84" s="17" t="s">
        <v>123</v>
      </c>
      <c r="B84" s="15">
        <v>614002</v>
      </c>
      <c r="C84" s="13">
        <v>46</v>
      </c>
      <c r="D84" s="13">
        <v>1533</v>
      </c>
      <c r="E84" s="13">
        <f t="shared" si="79"/>
        <v>3067</v>
      </c>
      <c r="F84" s="12">
        <v>1150</v>
      </c>
      <c r="G84" s="7">
        <v>0.6</v>
      </c>
      <c r="H84" s="13">
        <f t="shared" si="95"/>
        <v>353</v>
      </c>
      <c r="I84" s="13">
        <f t="shared" si="96"/>
        <v>212</v>
      </c>
      <c r="J84" s="13">
        <f t="shared" si="42"/>
        <v>141</v>
      </c>
      <c r="K84" s="13"/>
    </row>
    <row r="85" spans="1:12">
      <c r="A85" s="7" t="s">
        <v>124</v>
      </c>
      <c r="B85" s="15">
        <v>614004</v>
      </c>
      <c r="C85" s="13">
        <v>74</v>
      </c>
      <c r="D85" s="13">
        <v>2111</v>
      </c>
      <c r="E85" s="13">
        <f t="shared" si="79"/>
        <v>5289</v>
      </c>
      <c r="F85" s="12">
        <v>1150</v>
      </c>
      <c r="G85" s="7">
        <v>0.8</v>
      </c>
      <c r="H85" s="13">
        <f t="shared" si="95"/>
        <v>608</v>
      </c>
      <c r="I85" s="13">
        <f t="shared" si="96"/>
        <v>487</v>
      </c>
      <c r="J85" s="13">
        <f t="shared" si="42"/>
        <v>121</v>
      </c>
      <c r="K85" s="13"/>
    </row>
    <row r="86" spans="1:12">
      <c r="A86" s="7" t="s">
        <v>125</v>
      </c>
      <c r="B86" s="15">
        <v>614005</v>
      </c>
      <c r="C86" s="13">
        <v>92</v>
      </c>
      <c r="D86" s="13">
        <v>3411</v>
      </c>
      <c r="E86" s="13">
        <f t="shared" si="79"/>
        <v>5789</v>
      </c>
      <c r="F86" s="12">
        <v>1150</v>
      </c>
      <c r="G86" s="7">
        <v>0.8</v>
      </c>
      <c r="H86" s="13">
        <f t="shared" si="95"/>
        <v>666</v>
      </c>
      <c r="I86" s="13">
        <f t="shared" si="96"/>
        <v>533</v>
      </c>
      <c r="J86" s="13">
        <f t="shared" si="42"/>
        <v>133</v>
      </c>
      <c r="K86" s="13"/>
    </row>
    <row r="87" spans="1:12">
      <c r="A87" s="14" t="s">
        <v>126</v>
      </c>
      <c r="B87" s="14"/>
      <c r="C87" s="9">
        <f>SUM(C88)</f>
        <v>197</v>
      </c>
      <c r="D87" s="9">
        <f>SUM(D88)</f>
        <v>9026</v>
      </c>
      <c r="E87" s="9">
        <f>SUM(E88)</f>
        <v>10674</v>
      </c>
      <c r="F87" s="10">
        <v>1150</v>
      </c>
      <c r="G87" s="8">
        <v>0.8</v>
      </c>
      <c r="H87" s="9">
        <f t="shared" ref="H87:J87" si="97">SUM(H88)</f>
        <v>1228</v>
      </c>
      <c r="I87" s="9">
        <f t="shared" si="97"/>
        <v>982</v>
      </c>
      <c r="J87" s="9">
        <f t="shared" si="97"/>
        <v>246</v>
      </c>
      <c r="K87" s="9"/>
      <c r="L87">
        <v>1</v>
      </c>
    </row>
    <row r="88" spans="1:12">
      <c r="A88" s="7" t="s">
        <v>126</v>
      </c>
      <c r="B88" s="15">
        <v>614003</v>
      </c>
      <c r="C88" s="13">
        <v>197</v>
      </c>
      <c r="D88" s="13">
        <v>9026</v>
      </c>
      <c r="E88" s="13">
        <f t="shared" si="79"/>
        <v>10674</v>
      </c>
      <c r="F88" s="12">
        <v>1150</v>
      </c>
      <c r="G88" s="7">
        <v>0.8</v>
      </c>
      <c r="H88" s="13">
        <f t="shared" ref="H88" si="98">ROUND(F88*E88/10000,0)</f>
        <v>1228</v>
      </c>
      <c r="I88" s="13">
        <f t="shared" ref="I88" si="99">ROUND(F88*E88*G88/10000,0)</f>
        <v>982</v>
      </c>
      <c r="J88" s="13">
        <f t="shared" ref="J88" si="100">H88-I88</f>
        <v>246</v>
      </c>
      <c r="K88" s="13"/>
    </row>
    <row r="89" spans="1:12">
      <c r="A89" s="14" t="s">
        <v>127</v>
      </c>
      <c r="B89" s="14"/>
      <c r="C89" s="9">
        <f>SUM(C90:C91)</f>
        <v>163</v>
      </c>
      <c r="D89" s="9">
        <f>SUM(D90:D91)</f>
        <v>8339</v>
      </c>
      <c r="E89" s="9">
        <f>SUM(E90:E91)</f>
        <v>7961</v>
      </c>
      <c r="F89" s="10">
        <v>1150</v>
      </c>
      <c r="G89" s="8" t="s">
        <v>16</v>
      </c>
      <c r="H89" s="9">
        <f>SUM(H90:H91)</f>
        <v>916</v>
      </c>
      <c r="I89" s="9">
        <f>SUM(I90:I91)</f>
        <v>732</v>
      </c>
      <c r="J89" s="9">
        <f>SUM(J90:J91)</f>
        <v>184</v>
      </c>
      <c r="K89" s="9"/>
      <c r="L89">
        <v>1</v>
      </c>
    </row>
    <row r="90" spans="1:12">
      <c r="A90" s="7" t="s">
        <v>133</v>
      </c>
      <c r="B90" s="15">
        <v>615008</v>
      </c>
      <c r="C90" s="13">
        <v>152</v>
      </c>
      <c r="D90" s="13">
        <v>7402</v>
      </c>
      <c r="E90" s="13">
        <f t="shared" si="79"/>
        <v>7798</v>
      </c>
      <c r="F90" s="12">
        <v>1150</v>
      </c>
      <c r="G90" s="7">
        <v>0.8</v>
      </c>
      <c r="H90" s="13">
        <f t="shared" ref="H90:H91" si="101">ROUND(F90*E90/10000,0)</f>
        <v>897</v>
      </c>
      <c r="I90" s="13">
        <f t="shared" ref="I90:I91" si="102">ROUND(F90*E90*G90/10000,0)</f>
        <v>717</v>
      </c>
      <c r="J90" s="13">
        <f t="shared" ref="J90:J91" si="103">H90-I90</f>
        <v>180</v>
      </c>
      <c r="K90" s="13"/>
    </row>
    <row r="91" spans="1:12">
      <c r="A91" s="7" t="s">
        <v>134</v>
      </c>
      <c r="B91" s="15">
        <v>615009</v>
      </c>
      <c r="C91" s="13">
        <v>11</v>
      </c>
      <c r="D91" s="13">
        <v>937</v>
      </c>
      <c r="E91" s="13">
        <f t="shared" si="79"/>
        <v>163</v>
      </c>
      <c r="F91" s="12">
        <v>1150</v>
      </c>
      <c r="G91" s="7">
        <v>0.8</v>
      </c>
      <c r="H91" s="13">
        <f t="shared" si="101"/>
        <v>19</v>
      </c>
      <c r="I91" s="13">
        <f t="shared" si="102"/>
        <v>15</v>
      </c>
      <c r="J91" s="13">
        <f t="shared" si="103"/>
        <v>4</v>
      </c>
      <c r="K91" s="13"/>
    </row>
    <row r="92" spans="1:12">
      <c r="A92" s="14" t="s">
        <v>135</v>
      </c>
      <c r="B92" s="16"/>
      <c r="C92" s="9">
        <f>SUM(C93)</f>
        <v>141</v>
      </c>
      <c r="D92" s="9">
        <f>SUM(D93)</f>
        <v>8836</v>
      </c>
      <c r="E92" s="9">
        <f>SUM(E93)</f>
        <v>5264</v>
      </c>
      <c r="F92" s="10">
        <v>1150</v>
      </c>
      <c r="G92" s="8">
        <v>0.8</v>
      </c>
      <c r="H92" s="9">
        <f t="shared" ref="H92:J92" si="104">SUM(H93)</f>
        <v>605</v>
      </c>
      <c r="I92" s="9">
        <f t="shared" si="104"/>
        <v>484</v>
      </c>
      <c r="J92" s="9">
        <f t="shared" si="104"/>
        <v>121</v>
      </c>
      <c r="K92" s="9"/>
      <c r="L92">
        <v>1</v>
      </c>
    </row>
    <row r="93" spans="1:12">
      <c r="A93" s="7" t="s">
        <v>135</v>
      </c>
      <c r="B93" s="15">
        <v>615006</v>
      </c>
      <c r="C93" s="13">
        <v>141</v>
      </c>
      <c r="D93" s="13">
        <v>8836</v>
      </c>
      <c r="E93" s="13">
        <f t="shared" si="79"/>
        <v>5264</v>
      </c>
      <c r="F93" s="12">
        <v>1150</v>
      </c>
      <c r="G93" s="7">
        <v>0.8</v>
      </c>
      <c r="H93" s="13">
        <f t="shared" ref="H93" si="105">ROUND(F93*E93/10000,0)</f>
        <v>605</v>
      </c>
      <c r="I93" s="13">
        <f t="shared" ref="I93" si="106">ROUND(F93*E93*G93/10000,0)</f>
        <v>484</v>
      </c>
      <c r="J93" s="13">
        <f t="shared" ref="J93:J144" si="107">H93-I93</f>
        <v>121</v>
      </c>
      <c r="K93" s="13"/>
    </row>
    <row r="94" spans="1:12">
      <c r="A94" s="14" t="s">
        <v>136</v>
      </c>
      <c r="B94" s="16"/>
      <c r="C94" s="9">
        <f>SUM(C95)</f>
        <v>102</v>
      </c>
      <c r="D94" s="9">
        <f>SUM(D95)</f>
        <v>6446</v>
      </c>
      <c r="E94" s="9">
        <f>SUM(E95)</f>
        <v>3754</v>
      </c>
      <c r="F94" s="10">
        <v>1150</v>
      </c>
      <c r="G94" s="8">
        <v>0.8</v>
      </c>
      <c r="H94" s="9">
        <f t="shared" ref="H94:J94" si="108">SUM(H95)</f>
        <v>432</v>
      </c>
      <c r="I94" s="9">
        <f t="shared" si="108"/>
        <v>345</v>
      </c>
      <c r="J94" s="9">
        <f t="shared" si="108"/>
        <v>87</v>
      </c>
      <c r="K94" s="9"/>
      <c r="L94">
        <v>1</v>
      </c>
    </row>
    <row r="95" spans="1:12">
      <c r="A95" s="7" t="s">
        <v>136</v>
      </c>
      <c r="B95" s="15">
        <v>615007</v>
      </c>
      <c r="C95" s="13">
        <v>102</v>
      </c>
      <c r="D95" s="13">
        <v>6446</v>
      </c>
      <c r="E95" s="13">
        <f t="shared" si="79"/>
        <v>3754</v>
      </c>
      <c r="F95" s="12">
        <v>1150</v>
      </c>
      <c r="G95" s="7">
        <v>0.8</v>
      </c>
      <c r="H95" s="13">
        <f t="shared" ref="H95" si="109">ROUND(F95*E95/10000,0)</f>
        <v>432</v>
      </c>
      <c r="I95" s="13">
        <f t="shared" ref="I95" si="110">ROUND(F95*E95*G95/10000,0)</f>
        <v>345</v>
      </c>
      <c r="J95" s="13">
        <f t="shared" ref="J95" si="111">H95-I95</f>
        <v>87</v>
      </c>
      <c r="K95" s="13"/>
    </row>
    <row r="96" spans="1:12">
      <c r="A96" s="14" t="s">
        <v>137</v>
      </c>
      <c r="B96" s="14"/>
      <c r="C96" s="9">
        <f>SUM(C97)</f>
        <v>1</v>
      </c>
      <c r="D96" s="9">
        <f>SUM(D97)</f>
        <v>69</v>
      </c>
      <c r="E96" s="9">
        <f>SUM(E97)</f>
        <v>31</v>
      </c>
      <c r="F96" s="10">
        <v>1150</v>
      </c>
      <c r="G96" s="8">
        <v>0.8</v>
      </c>
      <c r="H96" s="9">
        <f t="shared" ref="H96:J96" si="112">SUM(H97)</f>
        <v>4</v>
      </c>
      <c r="I96" s="9">
        <f t="shared" si="112"/>
        <v>3</v>
      </c>
      <c r="J96" s="9">
        <f t="shared" si="112"/>
        <v>1</v>
      </c>
      <c r="K96" s="9"/>
      <c r="L96">
        <v>1</v>
      </c>
    </row>
    <row r="97" spans="1:12">
      <c r="A97" s="7" t="s">
        <v>137</v>
      </c>
      <c r="B97" s="15">
        <v>615010</v>
      </c>
      <c r="C97" s="13">
        <v>1</v>
      </c>
      <c r="D97" s="13">
        <v>69</v>
      </c>
      <c r="E97" s="13">
        <f t="shared" si="79"/>
        <v>31</v>
      </c>
      <c r="F97" s="12">
        <v>1150</v>
      </c>
      <c r="G97" s="7">
        <v>0.8</v>
      </c>
      <c r="H97" s="13">
        <f t="shared" ref="H97" si="113">ROUND(F97*E97/10000,0)</f>
        <v>4</v>
      </c>
      <c r="I97" s="13">
        <f t="shared" ref="I97" si="114">ROUND(F97*E97*G97/10000,0)</f>
        <v>3</v>
      </c>
      <c r="J97" s="13">
        <f t="shared" si="107"/>
        <v>1</v>
      </c>
      <c r="K97" s="13"/>
    </row>
    <row r="98" spans="1:12">
      <c r="A98" s="21" t="s">
        <v>138</v>
      </c>
      <c r="B98" s="21"/>
      <c r="C98" s="9">
        <f>SUM(C99:C101)</f>
        <v>504</v>
      </c>
      <c r="D98" s="9">
        <f>SUM(D99:D101)</f>
        <v>26182</v>
      </c>
      <c r="E98" s="9">
        <f>SUM(E99:E101)</f>
        <v>24218</v>
      </c>
      <c r="F98" s="10">
        <v>1150</v>
      </c>
      <c r="G98" s="8" t="s">
        <v>16</v>
      </c>
      <c r="H98" s="9">
        <f t="shared" ref="H98:J98" si="115">SUM(H99:H101)</f>
        <v>2785</v>
      </c>
      <c r="I98" s="9">
        <f t="shared" si="115"/>
        <v>2127</v>
      </c>
      <c r="J98" s="9">
        <f t="shared" si="115"/>
        <v>658</v>
      </c>
      <c r="K98" s="9"/>
      <c r="L98">
        <v>1</v>
      </c>
    </row>
    <row r="99" spans="1:12">
      <c r="A99" s="7" t="s">
        <v>140</v>
      </c>
      <c r="B99" s="15">
        <v>616002</v>
      </c>
      <c r="C99" s="13">
        <v>84</v>
      </c>
      <c r="D99" s="13">
        <v>4017</v>
      </c>
      <c r="E99" s="13">
        <f t="shared" si="79"/>
        <v>4383</v>
      </c>
      <c r="F99" s="12">
        <v>1150</v>
      </c>
      <c r="G99" s="7">
        <v>0.6</v>
      </c>
      <c r="H99" s="13">
        <f t="shared" ref="H99:H101" si="116">ROUND(F99*E99/10000,0)</f>
        <v>504</v>
      </c>
      <c r="I99" s="13">
        <f t="shared" ref="I99:I101" si="117">ROUND(F99*E99*G99/10000,0)</f>
        <v>302</v>
      </c>
      <c r="J99" s="13">
        <f t="shared" ref="J99:J101" si="118">H99-I99</f>
        <v>202</v>
      </c>
      <c r="K99" s="13"/>
    </row>
    <row r="100" spans="1:12">
      <c r="A100" s="7" t="s">
        <v>141</v>
      </c>
      <c r="B100" s="15">
        <v>616004</v>
      </c>
      <c r="C100" s="13">
        <v>231</v>
      </c>
      <c r="D100" s="13">
        <v>11079</v>
      </c>
      <c r="E100" s="13">
        <f t="shared" si="79"/>
        <v>12021</v>
      </c>
      <c r="F100" s="12">
        <v>1150</v>
      </c>
      <c r="G100" s="7">
        <v>0.8</v>
      </c>
      <c r="H100" s="13">
        <f t="shared" si="116"/>
        <v>1382</v>
      </c>
      <c r="I100" s="13">
        <f t="shared" si="117"/>
        <v>1106</v>
      </c>
      <c r="J100" s="13">
        <f t="shared" si="118"/>
        <v>276</v>
      </c>
      <c r="K100" s="13"/>
    </row>
    <row r="101" spans="1:12">
      <c r="A101" s="7" t="s">
        <v>142</v>
      </c>
      <c r="B101" s="15">
        <v>616007</v>
      </c>
      <c r="C101" s="13">
        <v>189</v>
      </c>
      <c r="D101" s="13">
        <v>11086</v>
      </c>
      <c r="E101" s="13">
        <f t="shared" si="79"/>
        <v>7814</v>
      </c>
      <c r="F101" s="12">
        <v>1150</v>
      </c>
      <c r="G101" s="7">
        <v>0.8</v>
      </c>
      <c r="H101" s="13">
        <f t="shared" si="116"/>
        <v>899</v>
      </c>
      <c r="I101" s="13">
        <f t="shared" si="117"/>
        <v>719</v>
      </c>
      <c r="J101" s="13">
        <f t="shared" si="118"/>
        <v>180</v>
      </c>
      <c r="K101" s="13" t="s">
        <v>143</v>
      </c>
    </row>
    <row r="102" spans="1:12">
      <c r="A102" s="14" t="s">
        <v>144</v>
      </c>
      <c r="B102" s="16"/>
      <c r="C102" s="9">
        <f>SUM(C103)</f>
        <v>167</v>
      </c>
      <c r="D102" s="9">
        <f>SUM(D103)</f>
        <v>9313</v>
      </c>
      <c r="E102" s="9">
        <f>SUM(E103)</f>
        <v>7387</v>
      </c>
      <c r="F102" s="10">
        <v>1150</v>
      </c>
      <c r="G102" s="8">
        <v>0.8</v>
      </c>
      <c r="H102" s="9">
        <f t="shared" ref="H102:J102" si="119">SUM(H103)</f>
        <v>850</v>
      </c>
      <c r="I102" s="9">
        <f t="shared" si="119"/>
        <v>680</v>
      </c>
      <c r="J102" s="9">
        <f t="shared" si="119"/>
        <v>170</v>
      </c>
      <c r="K102" s="9"/>
      <c r="L102">
        <v>1</v>
      </c>
    </row>
    <row r="103" spans="1:12">
      <c r="A103" s="7" t="s">
        <v>144</v>
      </c>
      <c r="B103" s="15">
        <v>616006</v>
      </c>
      <c r="C103" s="13">
        <v>167</v>
      </c>
      <c r="D103" s="13">
        <v>9313</v>
      </c>
      <c r="E103" s="13">
        <f t="shared" si="79"/>
        <v>7387</v>
      </c>
      <c r="F103" s="12">
        <v>1150</v>
      </c>
      <c r="G103" s="7">
        <v>0.8</v>
      </c>
      <c r="H103" s="13">
        <f t="shared" ref="H103" si="120">ROUND(F103*E103/10000,0)</f>
        <v>850</v>
      </c>
      <c r="I103" s="13">
        <f t="shared" ref="I103" si="121">ROUND(F103*E103*G103/10000,0)</f>
        <v>680</v>
      </c>
      <c r="J103" s="13">
        <f t="shared" si="107"/>
        <v>170</v>
      </c>
      <c r="K103" s="13"/>
    </row>
    <row r="104" spans="1:12">
      <c r="A104" s="14" t="s">
        <v>145</v>
      </c>
      <c r="B104" s="14"/>
      <c r="C104" s="9">
        <f>SUM(C105)</f>
        <v>271</v>
      </c>
      <c r="D104" s="9">
        <f>SUM(D105)</f>
        <v>14794</v>
      </c>
      <c r="E104" s="9">
        <f>SUM(E105)</f>
        <v>12306</v>
      </c>
      <c r="F104" s="10">
        <v>1150</v>
      </c>
      <c r="G104" s="8">
        <v>0.8</v>
      </c>
      <c r="H104" s="9">
        <f t="shared" ref="H104:J104" si="122">SUM(H105)</f>
        <v>1415</v>
      </c>
      <c r="I104" s="9">
        <f t="shared" si="122"/>
        <v>1132</v>
      </c>
      <c r="J104" s="9">
        <f t="shared" si="122"/>
        <v>283</v>
      </c>
      <c r="K104" s="9"/>
      <c r="L104">
        <v>1</v>
      </c>
    </row>
    <row r="105" spans="1:12">
      <c r="A105" s="7" t="s">
        <v>145</v>
      </c>
      <c r="B105" s="15">
        <v>616005</v>
      </c>
      <c r="C105" s="13">
        <v>271</v>
      </c>
      <c r="D105" s="13">
        <v>14794</v>
      </c>
      <c r="E105" s="13">
        <f t="shared" si="79"/>
        <v>12306</v>
      </c>
      <c r="F105" s="12">
        <v>1150</v>
      </c>
      <c r="G105" s="7">
        <v>0.8</v>
      </c>
      <c r="H105" s="13">
        <f t="shared" ref="H105" si="123">ROUND(F105*E105/10000,0)</f>
        <v>1415</v>
      </c>
      <c r="I105" s="13">
        <f t="shared" ref="I105" si="124">ROUND(F105*E105*G105/10000,0)</f>
        <v>1132</v>
      </c>
      <c r="J105" s="13">
        <f t="shared" ref="J105" si="125">H105-I105</f>
        <v>283</v>
      </c>
      <c r="K105" s="13"/>
    </row>
    <row r="106" spans="1:12">
      <c r="A106" s="14" t="s">
        <v>146</v>
      </c>
      <c r="B106" s="14"/>
      <c r="C106" s="9">
        <f>SUM(C107:C109)</f>
        <v>48</v>
      </c>
      <c r="D106" s="9">
        <f>SUM(D107:D109)</f>
        <v>2123</v>
      </c>
      <c r="E106" s="9">
        <f>SUM(E107:E109)</f>
        <v>2677</v>
      </c>
      <c r="F106" s="10">
        <v>1150</v>
      </c>
      <c r="G106" s="8" t="s">
        <v>16</v>
      </c>
      <c r="H106" s="9">
        <f t="shared" ref="H106:J106" si="126">SUM(H107:H109)</f>
        <v>308</v>
      </c>
      <c r="I106" s="9">
        <f t="shared" si="126"/>
        <v>240</v>
      </c>
      <c r="J106" s="9">
        <f t="shared" si="126"/>
        <v>68</v>
      </c>
      <c r="K106" s="9"/>
      <c r="L106">
        <v>1</v>
      </c>
    </row>
    <row r="107" spans="1:12">
      <c r="A107" s="7" t="s">
        <v>149</v>
      </c>
      <c r="B107" s="15">
        <v>617003</v>
      </c>
      <c r="C107" s="13">
        <v>5</v>
      </c>
      <c r="D107" s="13">
        <v>212</v>
      </c>
      <c r="E107" s="13">
        <f t="shared" si="79"/>
        <v>288</v>
      </c>
      <c r="F107" s="12">
        <v>1150</v>
      </c>
      <c r="G107" s="7">
        <v>0.6</v>
      </c>
      <c r="H107" s="13">
        <f t="shared" ref="H107:H109" si="127">ROUND(F107*E107/10000,0)</f>
        <v>33</v>
      </c>
      <c r="I107" s="13">
        <f t="shared" ref="I107:I109" si="128">ROUND(F107*E107*G107/10000,0)</f>
        <v>20</v>
      </c>
      <c r="J107" s="13">
        <f t="shared" si="107"/>
        <v>13</v>
      </c>
      <c r="K107" s="13"/>
    </row>
    <row r="108" spans="1:12">
      <c r="A108" s="7" t="s">
        <v>150</v>
      </c>
      <c r="B108" s="15">
        <v>617004</v>
      </c>
      <c r="C108" s="13">
        <v>17</v>
      </c>
      <c r="D108" s="13">
        <v>465</v>
      </c>
      <c r="E108" s="13">
        <f t="shared" si="79"/>
        <v>1235</v>
      </c>
      <c r="F108" s="12">
        <v>1150</v>
      </c>
      <c r="G108" s="7">
        <v>0.8</v>
      </c>
      <c r="H108" s="13">
        <f t="shared" si="127"/>
        <v>142</v>
      </c>
      <c r="I108" s="13">
        <f t="shared" si="128"/>
        <v>114</v>
      </c>
      <c r="J108" s="13">
        <f t="shared" si="107"/>
        <v>28</v>
      </c>
      <c r="K108" s="13" t="s">
        <v>151</v>
      </c>
    </row>
    <row r="109" spans="1:12">
      <c r="A109" s="7" t="s">
        <v>152</v>
      </c>
      <c r="B109" s="15">
        <v>617005</v>
      </c>
      <c r="C109" s="13">
        <v>26</v>
      </c>
      <c r="D109" s="13">
        <v>1446</v>
      </c>
      <c r="E109" s="13">
        <f t="shared" si="79"/>
        <v>1154</v>
      </c>
      <c r="F109" s="12">
        <v>1150</v>
      </c>
      <c r="G109" s="7">
        <v>0.8</v>
      </c>
      <c r="H109" s="13">
        <f t="shared" si="127"/>
        <v>133</v>
      </c>
      <c r="I109" s="13">
        <f t="shared" si="128"/>
        <v>106</v>
      </c>
      <c r="J109" s="13">
        <f t="shared" si="107"/>
        <v>27</v>
      </c>
      <c r="K109" s="13"/>
    </row>
    <row r="110" spans="1:12">
      <c r="A110" s="14" t="s">
        <v>153</v>
      </c>
      <c r="B110" s="16"/>
      <c r="C110" s="9">
        <f>SUM(C111)</f>
        <v>30</v>
      </c>
      <c r="D110" s="9">
        <f>SUM(D111)</f>
        <v>1608</v>
      </c>
      <c r="E110" s="9">
        <f>SUM(E111)</f>
        <v>1392</v>
      </c>
      <c r="F110" s="10">
        <v>1150</v>
      </c>
      <c r="G110" s="8">
        <v>0.8</v>
      </c>
      <c r="H110" s="9">
        <f t="shared" ref="H110:J110" si="129">SUM(H111)</f>
        <v>160</v>
      </c>
      <c r="I110" s="9">
        <f t="shared" si="129"/>
        <v>128</v>
      </c>
      <c r="J110" s="9">
        <f t="shared" si="129"/>
        <v>32</v>
      </c>
      <c r="K110" s="9"/>
      <c r="L110">
        <v>1</v>
      </c>
    </row>
    <row r="111" spans="1:12">
      <c r="A111" s="7" t="s">
        <v>153</v>
      </c>
      <c r="B111" s="15">
        <v>617006</v>
      </c>
      <c r="C111" s="13">
        <v>30</v>
      </c>
      <c r="D111" s="13">
        <v>1608</v>
      </c>
      <c r="E111" s="13">
        <f t="shared" si="79"/>
        <v>1392</v>
      </c>
      <c r="F111" s="12">
        <v>1150</v>
      </c>
      <c r="G111" s="7">
        <v>0.8</v>
      </c>
      <c r="H111" s="13">
        <f t="shared" ref="H111" si="130">ROUND(F111*E111/10000,0)</f>
        <v>160</v>
      </c>
      <c r="I111" s="13">
        <f t="shared" ref="I111" si="131">ROUND(F111*E111*G111/10000,0)</f>
        <v>128</v>
      </c>
      <c r="J111" s="13">
        <f t="shared" ref="J111" si="132">H111-I111</f>
        <v>32</v>
      </c>
      <c r="K111" s="13"/>
    </row>
    <row r="112" spans="1:12">
      <c r="A112" s="14" t="s">
        <v>154</v>
      </c>
      <c r="B112" s="16"/>
      <c r="C112" s="9">
        <f>SUM(C113)</f>
        <v>106</v>
      </c>
      <c r="D112" s="9">
        <f>SUM(D113)</f>
        <v>5011</v>
      </c>
      <c r="E112" s="9">
        <f>SUM(E113)</f>
        <v>5589</v>
      </c>
      <c r="F112" s="10">
        <v>1150</v>
      </c>
      <c r="G112" s="8">
        <v>0.8</v>
      </c>
      <c r="H112" s="9">
        <f t="shared" ref="H112:J112" si="133">SUM(H113)</f>
        <v>643</v>
      </c>
      <c r="I112" s="9">
        <f t="shared" si="133"/>
        <v>514</v>
      </c>
      <c r="J112" s="9">
        <f t="shared" si="133"/>
        <v>129</v>
      </c>
      <c r="K112" s="9"/>
      <c r="L112">
        <v>1</v>
      </c>
    </row>
    <row r="113" spans="1:12">
      <c r="A113" s="7" t="s">
        <v>154</v>
      </c>
      <c r="B113" s="15">
        <v>617007</v>
      </c>
      <c r="C113" s="13">
        <v>106</v>
      </c>
      <c r="D113" s="13">
        <v>5011</v>
      </c>
      <c r="E113" s="13">
        <f t="shared" si="79"/>
        <v>5589</v>
      </c>
      <c r="F113" s="12">
        <v>1150</v>
      </c>
      <c r="G113" s="7">
        <v>0.8</v>
      </c>
      <c r="H113" s="13">
        <f t="shared" ref="H113" si="134">ROUND(F113*E113/10000,0)</f>
        <v>643</v>
      </c>
      <c r="I113" s="13">
        <f t="shared" ref="I113" si="135">ROUND(F113*E113*G113/10000,0)</f>
        <v>514</v>
      </c>
      <c r="J113" s="13">
        <f t="shared" si="107"/>
        <v>129</v>
      </c>
      <c r="K113" s="13"/>
    </row>
    <row r="114" spans="1:12">
      <c r="A114" s="14" t="s">
        <v>155</v>
      </c>
      <c r="B114" s="14"/>
      <c r="C114" s="9">
        <f>SUM(C115)</f>
        <v>101</v>
      </c>
      <c r="D114" s="9">
        <f>SUM(D115)</f>
        <v>5040</v>
      </c>
      <c r="E114" s="9">
        <f>SUM(E115)</f>
        <v>5060</v>
      </c>
      <c r="F114" s="10">
        <v>1150</v>
      </c>
      <c r="G114" s="8">
        <v>0.8</v>
      </c>
      <c r="H114" s="9">
        <f t="shared" ref="H114:J114" si="136">SUM(H115)</f>
        <v>582</v>
      </c>
      <c r="I114" s="9">
        <f t="shared" si="136"/>
        <v>466</v>
      </c>
      <c r="J114" s="9">
        <f t="shared" si="136"/>
        <v>116</v>
      </c>
      <c r="K114" s="9"/>
      <c r="L114">
        <v>1</v>
      </c>
    </row>
    <row r="115" spans="1:12">
      <c r="A115" s="7" t="s">
        <v>155</v>
      </c>
      <c r="B115" s="15">
        <v>617008</v>
      </c>
      <c r="C115" s="13">
        <v>101</v>
      </c>
      <c r="D115" s="13">
        <v>5040</v>
      </c>
      <c r="E115" s="13">
        <f t="shared" si="79"/>
        <v>5060</v>
      </c>
      <c r="F115" s="12">
        <v>1150</v>
      </c>
      <c r="G115" s="7">
        <v>0.8</v>
      </c>
      <c r="H115" s="13">
        <f t="shared" ref="H115" si="137">ROUND(F115*E115/10000,0)</f>
        <v>582</v>
      </c>
      <c r="I115" s="13">
        <f t="shared" ref="I115" si="138">ROUND(F115*E115*G115/10000,0)</f>
        <v>466</v>
      </c>
      <c r="J115" s="13">
        <f t="shared" ref="J115" si="139">H115-I115</f>
        <v>116</v>
      </c>
      <c r="K115" s="13"/>
    </row>
    <row r="116" spans="1:12">
      <c r="A116" s="14" t="s">
        <v>156</v>
      </c>
      <c r="B116" s="14"/>
      <c r="C116" s="9">
        <f>SUM(C117)</f>
        <v>117</v>
      </c>
      <c r="D116" s="9">
        <f>SUM(D117)</f>
        <v>6838</v>
      </c>
      <c r="E116" s="9">
        <f>SUM(E117)</f>
        <v>4862</v>
      </c>
      <c r="F116" s="10">
        <v>1150</v>
      </c>
      <c r="G116" s="8">
        <v>0.8</v>
      </c>
      <c r="H116" s="9">
        <f t="shared" ref="H116:J116" si="140">SUM(H117)</f>
        <v>559</v>
      </c>
      <c r="I116" s="9">
        <f t="shared" si="140"/>
        <v>447</v>
      </c>
      <c r="J116" s="9">
        <f t="shared" si="140"/>
        <v>112</v>
      </c>
      <c r="K116" s="9"/>
      <c r="L116">
        <v>1</v>
      </c>
    </row>
    <row r="117" spans="1:12">
      <c r="A117" s="7" t="s">
        <v>156</v>
      </c>
      <c r="B117" s="15">
        <v>617009</v>
      </c>
      <c r="C117" s="13">
        <v>117</v>
      </c>
      <c r="D117" s="13">
        <v>6838</v>
      </c>
      <c r="E117" s="13">
        <f t="shared" si="79"/>
        <v>4862</v>
      </c>
      <c r="F117" s="12">
        <v>1150</v>
      </c>
      <c r="G117" s="7">
        <v>0.8</v>
      </c>
      <c r="H117" s="13">
        <f t="shared" ref="H117" si="141">ROUND(F117*E117/10000,0)</f>
        <v>559</v>
      </c>
      <c r="I117" s="13">
        <f t="shared" ref="I117" si="142">ROUND(F117*E117*G117/10000,0)</f>
        <v>447</v>
      </c>
      <c r="J117" s="13">
        <f t="shared" si="107"/>
        <v>112</v>
      </c>
      <c r="K117" s="13"/>
    </row>
    <row r="118" spans="1:12">
      <c r="A118" s="14" t="s">
        <v>157</v>
      </c>
      <c r="B118" s="14"/>
      <c r="C118" s="9">
        <f>SUM(C119:C123)</f>
        <v>242</v>
      </c>
      <c r="D118" s="9">
        <f>SUM(D119:D123)</f>
        <v>8665</v>
      </c>
      <c r="E118" s="9">
        <f>SUM(E119:E123)</f>
        <v>15535</v>
      </c>
      <c r="F118" s="10">
        <v>1150</v>
      </c>
      <c r="G118" s="8" t="s">
        <v>16</v>
      </c>
      <c r="H118" s="9">
        <f t="shared" ref="H118:J118" si="143">SUM(H119:H123)</f>
        <v>1787</v>
      </c>
      <c r="I118" s="9">
        <f t="shared" si="143"/>
        <v>1666</v>
      </c>
      <c r="J118" s="9">
        <f t="shared" si="143"/>
        <v>121</v>
      </c>
      <c r="K118" s="9"/>
      <c r="L118">
        <v>1</v>
      </c>
    </row>
    <row r="119" spans="1:12">
      <c r="A119" s="15" t="s">
        <v>159</v>
      </c>
      <c r="B119" s="15">
        <v>618002</v>
      </c>
      <c r="C119" s="13">
        <v>4</v>
      </c>
      <c r="D119" s="13">
        <v>279</v>
      </c>
      <c r="E119" s="13">
        <f t="shared" si="79"/>
        <v>121</v>
      </c>
      <c r="F119" s="12">
        <v>1150</v>
      </c>
      <c r="G119" s="7">
        <v>0.6</v>
      </c>
      <c r="H119" s="13">
        <f t="shared" ref="H119:H123" si="144">ROUND(F119*E119/10000,0)</f>
        <v>14</v>
      </c>
      <c r="I119" s="13">
        <f t="shared" ref="I119:I123" si="145">ROUND(F119*E119*G119/10000,0)</f>
        <v>8</v>
      </c>
      <c r="J119" s="13">
        <f t="shared" ref="J119:J123" si="146">H119-I119</f>
        <v>6</v>
      </c>
      <c r="K119" s="13"/>
    </row>
    <row r="120" spans="1:12">
      <c r="A120" s="15" t="s">
        <v>160</v>
      </c>
      <c r="B120" s="15">
        <v>618003</v>
      </c>
      <c r="C120" s="13">
        <v>55</v>
      </c>
      <c r="D120" s="13">
        <v>1812</v>
      </c>
      <c r="E120" s="13">
        <f t="shared" si="79"/>
        <v>3688</v>
      </c>
      <c r="F120" s="12">
        <v>1150</v>
      </c>
      <c r="G120" s="7">
        <v>0.8</v>
      </c>
      <c r="H120" s="13">
        <f t="shared" si="144"/>
        <v>424</v>
      </c>
      <c r="I120" s="13">
        <f t="shared" si="145"/>
        <v>339</v>
      </c>
      <c r="J120" s="13">
        <f t="shared" si="146"/>
        <v>85</v>
      </c>
      <c r="K120" s="13"/>
    </row>
    <row r="121" spans="1:12">
      <c r="A121" s="15" t="s">
        <v>161</v>
      </c>
      <c r="B121" s="15">
        <v>618005</v>
      </c>
      <c r="C121" s="13">
        <v>76</v>
      </c>
      <c r="D121" s="13">
        <v>3146</v>
      </c>
      <c r="E121" s="13">
        <f t="shared" si="79"/>
        <v>4454</v>
      </c>
      <c r="F121" s="12">
        <v>1150</v>
      </c>
      <c r="G121" s="7">
        <v>1</v>
      </c>
      <c r="H121" s="13">
        <f t="shared" si="144"/>
        <v>512</v>
      </c>
      <c r="I121" s="13">
        <f t="shared" si="145"/>
        <v>512</v>
      </c>
      <c r="J121" s="13">
        <f t="shared" si="146"/>
        <v>0</v>
      </c>
      <c r="K121" s="13"/>
    </row>
    <row r="122" spans="1:12">
      <c r="A122" s="15" t="s">
        <v>162</v>
      </c>
      <c r="B122" s="15">
        <v>618006</v>
      </c>
      <c r="C122" s="13">
        <v>19</v>
      </c>
      <c r="D122" s="13">
        <v>617</v>
      </c>
      <c r="E122" s="13">
        <f t="shared" si="79"/>
        <v>1283</v>
      </c>
      <c r="F122" s="12">
        <v>1150</v>
      </c>
      <c r="G122" s="7">
        <v>0.8</v>
      </c>
      <c r="H122" s="13">
        <f t="shared" si="144"/>
        <v>148</v>
      </c>
      <c r="I122" s="13">
        <f t="shared" si="145"/>
        <v>118</v>
      </c>
      <c r="J122" s="13">
        <f t="shared" si="146"/>
        <v>30</v>
      </c>
      <c r="K122" s="13"/>
    </row>
    <row r="123" spans="1:12">
      <c r="A123" s="7" t="s">
        <v>163</v>
      </c>
      <c r="B123" s="15">
        <v>618009</v>
      </c>
      <c r="C123" s="13">
        <v>88</v>
      </c>
      <c r="D123" s="13">
        <v>2811</v>
      </c>
      <c r="E123" s="13">
        <f t="shared" si="79"/>
        <v>5989</v>
      </c>
      <c r="F123" s="12">
        <v>1150</v>
      </c>
      <c r="G123" s="7">
        <v>1</v>
      </c>
      <c r="H123" s="13">
        <f t="shared" si="144"/>
        <v>689</v>
      </c>
      <c r="I123" s="13">
        <f t="shared" si="145"/>
        <v>689</v>
      </c>
      <c r="J123" s="13">
        <f t="shared" si="146"/>
        <v>0</v>
      </c>
      <c r="K123" s="13"/>
    </row>
    <row r="124" spans="1:12">
      <c r="A124" s="14" t="s">
        <v>164</v>
      </c>
      <c r="B124" s="16"/>
      <c r="C124" s="9">
        <f>SUM(C125)</f>
        <v>15</v>
      </c>
      <c r="D124" s="9">
        <f>SUM(D125)</f>
        <v>551</v>
      </c>
      <c r="E124" s="9">
        <f>SUM(E125)</f>
        <v>949</v>
      </c>
      <c r="F124" s="10">
        <v>1150</v>
      </c>
      <c r="G124" s="8">
        <v>1</v>
      </c>
      <c r="H124" s="9">
        <f t="shared" ref="H124:J124" si="147">SUM(H125)</f>
        <v>109</v>
      </c>
      <c r="I124" s="9">
        <f t="shared" si="147"/>
        <v>109</v>
      </c>
      <c r="J124" s="9">
        <f t="shared" si="147"/>
        <v>0</v>
      </c>
      <c r="K124" s="9"/>
      <c r="L124">
        <v>1</v>
      </c>
    </row>
    <row r="125" spans="1:12">
      <c r="A125" s="7" t="s">
        <v>164</v>
      </c>
      <c r="B125" s="15">
        <v>618007</v>
      </c>
      <c r="C125" s="13">
        <v>15</v>
      </c>
      <c r="D125" s="13">
        <v>551</v>
      </c>
      <c r="E125" s="13">
        <f t="shared" ref="E125:E152" si="148">C125*100-D125</f>
        <v>949</v>
      </c>
      <c r="F125" s="12">
        <v>1150</v>
      </c>
      <c r="G125" s="7">
        <v>1</v>
      </c>
      <c r="H125" s="13">
        <f t="shared" ref="H125" si="149">ROUND(F125*E125/10000,0)</f>
        <v>109</v>
      </c>
      <c r="I125" s="13">
        <f t="shared" ref="I125" si="150">ROUND(F125*E125*G125/10000,0)</f>
        <v>109</v>
      </c>
      <c r="J125" s="13">
        <f t="shared" si="107"/>
        <v>0</v>
      </c>
      <c r="K125" s="13"/>
    </row>
    <row r="126" spans="1:12">
      <c r="A126" s="14" t="s">
        <v>165</v>
      </c>
      <c r="B126" s="16"/>
      <c r="C126" s="9">
        <f>SUM(C127)</f>
        <v>45</v>
      </c>
      <c r="D126" s="9">
        <f>SUM(D127)</f>
        <v>1474</v>
      </c>
      <c r="E126" s="9">
        <f>SUM(E127)</f>
        <v>3026</v>
      </c>
      <c r="F126" s="10">
        <v>1150</v>
      </c>
      <c r="G126" s="8">
        <v>1</v>
      </c>
      <c r="H126" s="9">
        <f t="shared" ref="H126:J126" si="151">SUM(H127)</f>
        <v>348</v>
      </c>
      <c r="I126" s="9">
        <f t="shared" si="151"/>
        <v>348</v>
      </c>
      <c r="J126" s="9">
        <f t="shared" si="151"/>
        <v>0</v>
      </c>
      <c r="K126" s="9"/>
      <c r="L126">
        <v>1</v>
      </c>
    </row>
    <row r="127" spans="1:12">
      <c r="A127" s="7" t="s">
        <v>165</v>
      </c>
      <c r="B127" s="15">
        <v>618008</v>
      </c>
      <c r="C127" s="13">
        <v>45</v>
      </c>
      <c r="D127" s="13">
        <v>1474</v>
      </c>
      <c r="E127" s="13">
        <f t="shared" si="148"/>
        <v>3026</v>
      </c>
      <c r="F127" s="12">
        <v>1150</v>
      </c>
      <c r="G127" s="7">
        <v>1</v>
      </c>
      <c r="H127" s="13">
        <f t="shared" ref="H127" si="152">ROUND(F127*E127/10000,0)</f>
        <v>348</v>
      </c>
      <c r="I127" s="13">
        <f t="shared" ref="I127" si="153">ROUND(F127*E127*G127/10000,0)</f>
        <v>348</v>
      </c>
      <c r="J127" s="13">
        <f t="shared" ref="J127" si="154">H127-I127</f>
        <v>0</v>
      </c>
      <c r="K127" s="13"/>
    </row>
    <row r="128" spans="1:12">
      <c r="A128" s="14" t="s">
        <v>166</v>
      </c>
      <c r="B128" s="14"/>
      <c r="C128" s="9">
        <f>SUM(C129)</f>
        <v>170</v>
      </c>
      <c r="D128" s="9">
        <f>SUM(D129)</f>
        <v>7694</v>
      </c>
      <c r="E128" s="9">
        <f>SUM(E129)</f>
        <v>9306</v>
      </c>
      <c r="F128" s="10">
        <v>1150</v>
      </c>
      <c r="G128" s="8">
        <v>0.8</v>
      </c>
      <c r="H128" s="9">
        <f t="shared" ref="H128:J128" si="155">SUM(H129)</f>
        <v>1070</v>
      </c>
      <c r="I128" s="9">
        <f t="shared" si="155"/>
        <v>856</v>
      </c>
      <c r="J128" s="9">
        <f t="shared" si="155"/>
        <v>214</v>
      </c>
      <c r="K128" s="9"/>
      <c r="L128">
        <v>1</v>
      </c>
    </row>
    <row r="129" spans="1:12">
      <c r="A129" s="7" t="s">
        <v>166</v>
      </c>
      <c r="B129" s="15">
        <v>618004</v>
      </c>
      <c r="C129" s="13">
        <v>170</v>
      </c>
      <c r="D129" s="13">
        <v>7694</v>
      </c>
      <c r="E129" s="13">
        <f t="shared" si="148"/>
        <v>9306</v>
      </c>
      <c r="F129" s="12">
        <v>1150</v>
      </c>
      <c r="G129" s="7">
        <v>0.8</v>
      </c>
      <c r="H129" s="13">
        <f t="shared" ref="H129" si="156">ROUND(F129*E129/10000,0)</f>
        <v>1070</v>
      </c>
      <c r="I129" s="13">
        <f t="shared" ref="I129" si="157">ROUND(F129*E129*G129/10000,0)</f>
        <v>856</v>
      </c>
      <c r="J129" s="13">
        <f t="shared" si="107"/>
        <v>214</v>
      </c>
      <c r="K129" s="13"/>
    </row>
    <row r="130" spans="1:12">
      <c r="A130" s="14" t="s">
        <v>167</v>
      </c>
      <c r="B130" s="14"/>
      <c r="C130" s="9">
        <f>SUM(C131:C132)</f>
        <v>67</v>
      </c>
      <c r="D130" s="9">
        <f>SUM(D131:D132)</f>
        <v>3368</v>
      </c>
      <c r="E130" s="9">
        <f>SUM(E131:E132)</f>
        <v>3332</v>
      </c>
      <c r="F130" s="10">
        <v>1150</v>
      </c>
      <c r="G130" s="8" t="s">
        <v>16</v>
      </c>
      <c r="H130" s="9">
        <f t="shared" ref="H130:J130" si="158">SUM(H131:H132)</f>
        <v>383</v>
      </c>
      <c r="I130" s="9">
        <f t="shared" si="158"/>
        <v>285</v>
      </c>
      <c r="J130" s="9">
        <f t="shared" si="158"/>
        <v>98</v>
      </c>
      <c r="K130" s="9"/>
      <c r="L130">
        <v>1</v>
      </c>
    </row>
    <row r="131" spans="1:12">
      <c r="A131" s="7" t="s">
        <v>169</v>
      </c>
      <c r="B131" s="15">
        <v>619002</v>
      </c>
      <c r="C131" s="13">
        <v>20</v>
      </c>
      <c r="D131" s="13">
        <v>1054</v>
      </c>
      <c r="E131" s="13">
        <f t="shared" si="148"/>
        <v>946</v>
      </c>
      <c r="F131" s="12">
        <v>1150</v>
      </c>
      <c r="G131" s="7">
        <v>0.6</v>
      </c>
      <c r="H131" s="13">
        <f t="shared" ref="H131:H132" si="159">ROUND(F131*E131/10000,0)</f>
        <v>109</v>
      </c>
      <c r="I131" s="13">
        <f t="shared" ref="I131:I132" si="160">ROUND(F131*E131*G131/10000,0)</f>
        <v>65</v>
      </c>
      <c r="J131" s="13">
        <f t="shared" ref="J131:J132" si="161">H131-I131</f>
        <v>44</v>
      </c>
      <c r="K131" s="13" t="s">
        <v>170</v>
      </c>
    </row>
    <row r="132" spans="1:12">
      <c r="A132" s="7" t="s">
        <v>171</v>
      </c>
      <c r="B132" s="15">
        <v>619004</v>
      </c>
      <c r="C132" s="13">
        <v>47</v>
      </c>
      <c r="D132" s="13">
        <v>2314</v>
      </c>
      <c r="E132" s="13">
        <f t="shared" si="148"/>
        <v>2386</v>
      </c>
      <c r="F132" s="12">
        <v>1150</v>
      </c>
      <c r="G132" s="7">
        <v>0.8</v>
      </c>
      <c r="H132" s="13">
        <f t="shared" si="159"/>
        <v>274</v>
      </c>
      <c r="I132" s="13">
        <f t="shared" si="160"/>
        <v>220</v>
      </c>
      <c r="J132" s="13">
        <f t="shared" si="161"/>
        <v>54</v>
      </c>
      <c r="K132" s="13" t="s">
        <v>172</v>
      </c>
    </row>
    <row r="133" spans="1:12">
      <c r="A133" s="14" t="s">
        <v>173</v>
      </c>
      <c r="B133" s="14"/>
      <c r="C133" s="9">
        <f>SUM(C134)</f>
        <v>86</v>
      </c>
      <c r="D133" s="9">
        <f>SUM(D134)</f>
        <v>3819</v>
      </c>
      <c r="E133" s="9">
        <f>SUM(E134)</f>
        <v>4781</v>
      </c>
      <c r="F133" s="10">
        <v>1150</v>
      </c>
      <c r="G133" s="8">
        <v>1</v>
      </c>
      <c r="H133" s="9">
        <f t="shared" ref="H133:J133" si="162">SUM(H134)</f>
        <v>550</v>
      </c>
      <c r="I133" s="9">
        <f t="shared" si="162"/>
        <v>550</v>
      </c>
      <c r="J133" s="9">
        <f t="shared" si="162"/>
        <v>0</v>
      </c>
      <c r="K133" s="9"/>
      <c r="L133">
        <v>1</v>
      </c>
    </row>
    <row r="134" spans="1:12">
      <c r="A134" s="7" t="s">
        <v>173</v>
      </c>
      <c r="B134" s="15">
        <v>619003</v>
      </c>
      <c r="C134" s="13">
        <v>86</v>
      </c>
      <c r="D134" s="13">
        <v>3819</v>
      </c>
      <c r="E134" s="13">
        <f t="shared" si="148"/>
        <v>4781</v>
      </c>
      <c r="F134" s="12">
        <v>1150</v>
      </c>
      <c r="G134" s="7">
        <v>1</v>
      </c>
      <c r="H134" s="13">
        <f t="shared" ref="H134" si="163">ROUND(F134*E134/10000,0)</f>
        <v>550</v>
      </c>
      <c r="I134" s="13">
        <f t="shared" ref="I134" si="164">ROUND(F134*E134*G134/10000,0)</f>
        <v>550</v>
      </c>
      <c r="J134" s="13">
        <f t="shared" si="107"/>
        <v>0</v>
      </c>
      <c r="K134" s="13"/>
    </row>
    <row r="135" spans="1:12">
      <c r="A135" s="14" t="s">
        <v>174</v>
      </c>
      <c r="B135" s="14"/>
      <c r="C135" s="9">
        <f>SUM(C136:C138)</f>
        <v>48</v>
      </c>
      <c r="D135" s="9">
        <f>SUM(D136:D138)</f>
        <v>2876</v>
      </c>
      <c r="E135" s="9">
        <f>SUM(E136:E138)</f>
        <v>1924</v>
      </c>
      <c r="F135" s="10">
        <v>1150</v>
      </c>
      <c r="G135" s="8" t="s">
        <v>16</v>
      </c>
      <c r="H135" s="9">
        <f t="shared" ref="H135:J135" si="165">SUM(H136:H138)</f>
        <v>221</v>
      </c>
      <c r="I135" s="9">
        <f t="shared" si="165"/>
        <v>172</v>
      </c>
      <c r="J135" s="9">
        <f t="shared" si="165"/>
        <v>49</v>
      </c>
      <c r="K135" s="9"/>
      <c r="L135">
        <v>1</v>
      </c>
    </row>
    <row r="136" spans="1:12" ht="24">
      <c r="A136" s="22" t="s">
        <v>176</v>
      </c>
      <c r="B136" s="15">
        <v>620001</v>
      </c>
      <c r="C136" s="13">
        <v>2</v>
      </c>
      <c r="D136" s="13">
        <v>113</v>
      </c>
      <c r="E136" s="13">
        <f t="shared" si="148"/>
        <v>87</v>
      </c>
      <c r="F136" s="12">
        <v>1150</v>
      </c>
      <c r="G136" s="7">
        <v>0.8</v>
      </c>
      <c r="H136" s="13">
        <f t="shared" ref="H136:H138" si="166">ROUND(F136*E136/10000,0)</f>
        <v>10</v>
      </c>
      <c r="I136" s="13">
        <f t="shared" ref="I136:I138" si="167">ROUND(F136*E136*G136/10000,0)</f>
        <v>8</v>
      </c>
      <c r="J136" s="13">
        <f t="shared" ref="J136:J138" si="168">H136-I136</f>
        <v>2</v>
      </c>
      <c r="K136" s="13"/>
    </row>
    <row r="137" spans="1:12">
      <c r="A137" s="7" t="s">
        <v>177</v>
      </c>
      <c r="B137" s="15">
        <v>620002</v>
      </c>
      <c r="C137" s="13">
        <v>8</v>
      </c>
      <c r="D137" s="13">
        <v>591</v>
      </c>
      <c r="E137" s="13">
        <f t="shared" si="148"/>
        <v>209</v>
      </c>
      <c r="F137" s="12">
        <v>1150</v>
      </c>
      <c r="G137" s="7">
        <v>0.6</v>
      </c>
      <c r="H137" s="13">
        <f t="shared" si="166"/>
        <v>24</v>
      </c>
      <c r="I137" s="13">
        <f t="shared" si="167"/>
        <v>14</v>
      </c>
      <c r="J137" s="13">
        <f t="shared" si="168"/>
        <v>10</v>
      </c>
      <c r="K137" s="13" t="s">
        <v>178</v>
      </c>
    </row>
    <row r="138" spans="1:12">
      <c r="A138" s="15" t="s">
        <v>179</v>
      </c>
      <c r="B138" s="15">
        <v>620003</v>
      </c>
      <c r="C138" s="13">
        <v>38</v>
      </c>
      <c r="D138" s="13">
        <v>2172</v>
      </c>
      <c r="E138" s="13">
        <f t="shared" si="148"/>
        <v>1628</v>
      </c>
      <c r="F138" s="12">
        <v>1150</v>
      </c>
      <c r="G138" s="7">
        <v>0.8</v>
      </c>
      <c r="H138" s="13">
        <f t="shared" si="166"/>
        <v>187</v>
      </c>
      <c r="I138" s="13">
        <f t="shared" si="167"/>
        <v>150</v>
      </c>
      <c r="J138" s="13">
        <f t="shared" si="168"/>
        <v>37</v>
      </c>
      <c r="K138" s="13" t="s">
        <v>180</v>
      </c>
    </row>
    <row r="139" spans="1:12">
      <c r="A139" s="14" t="s">
        <v>181</v>
      </c>
      <c r="B139" s="14"/>
      <c r="C139" s="9">
        <f>SUM(C140)</f>
        <v>95</v>
      </c>
      <c r="D139" s="9">
        <f>SUM(D140)</f>
        <v>4540</v>
      </c>
      <c r="E139" s="9">
        <f>SUM(E140)</f>
        <v>4960</v>
      </c>
      <c r="F139" s="10">
        <v>1150</v>
      </c>
      <c r="G139" s="8">
        <v>1</v>
      </c>
      <c r="H139" s="9">
        <f t="shared" ref="H139:J139" si="169">SUM(H140)</f>
        <v>570</v>
      </c>
      <c r="I139" s="9">
        <f t="shared" si="169"/>
        <v>570</v>
      </c>
      <c r="J139" s="9">
        <f t="shared" si="169"/>
        <v>0</v>
      </c>
      <c r="K139" s="9"/>
      <c r="L139">
        <v>1</v>
      </c>
    </row>
    <row r="140" spans="1:12">
      <c r="A140" s="7" t="s">
        <v>181</v>
      </c>
      <c r="B140" s="15">
        <v>620005</v>
      </c>
      <c r="C140" s="13">
        <v>95</v>
      </c>
      <c r="D140" s="13">
        <v>4540</v>
      </c>
      <c r="E140" s="13">
        <f t="shared" si="148"/>
        <v>4960</v>
      </c>
      <c r="F140" s="12">
        <v>1150</v>
      </c>
      <c r="G140" s="7">
        <v>1</v>
      </c>
      <c r="H140" s="13">
        <f t="shared" ref="H140" si="170">ROUND(F140*E140/10000,0)</f>
        <v>570</v>
      </c>
      <c r="I140" s="13">
        <f t="shared" ref="I140" si="171">ROUND(F140*E140*G140/10000,0)</f>
        <v>570</v>
      </c>
      <c r="J140" s="13">
        <f t="shared" si="107"/>
        <v>0</v>
      </c>
      <c r="K140" s="13"/>
    </row>
    <row r="141" spans="1:12">
      <c r="A141" s="14" t="s">
        <v>182</v>
      </c>
      <c r="B141" s="14"/>
      <c r="C141" s="9">
        <f>SUM(C142)</f>
        <v>95</v>
      </c>
      <c r="D141" s="9">
        <f>SUM(D142)</f>
        <v>5103</v>
      </c>
      <c r="E141" s="9">
        <f>SUM(E142)</f>
        <v>4397</v>
      </c>
      <c r="F141" s="10">
        <v>1150</v>
      </c>
      <c r="G141" s="8">
        <v>1</v>
      </c>
      <c r="H141" s="9">
        <f t="shared" ref="H141:J141" si="172">SUM(H142)</f>
        <v>506</v>
      </c>
      <c r="I141" s="9">
        <f t="shared" si="172"/>
        <v>506</v>
      </c>
      <c r="J141" s="9">
        <f t="shared" si="172"/>
        <v>0</v>
      </c>
      <c r="K141" s="9"/>
      <c r="L141">
        <v>1</v>
      </c>
    </row>
    <row r="142" spans="1:12">
      <c r="A142" s="7" t="s">
        <v>182</v>
      </c>
      <c r="B142" s="15">
        <v>620004</v>
      </c>
      <c r="C142" s="13">
        <v>95</v>
      </c>
      <c r="D142" s="13">
        <v>5103</v>
      </c>
      <c r="E142" s="13">
        <f t="shared" si="148"/>
        <v>4397</v>
      </c>
      <c r="F142" s="12">
        <v>1150</v>
      </c>
      <c r="G142" s="7">
        <v>1</v>
      </c>
      <c r="H142" s="13">
        <f t="shared" ref="H142" si="173">ROUND(F142*E142/10000,0)</f>
        <v>506</v>
      </c>
      <c r="I142" s="13">
        <f t="shared" ref="I142" si="174">ROUND(F142*E142*G142/10000,0)</f>
        <v>506</v>
      </c>
      <c r="J142" s="13">
        <f t="shared" ref="J142" si="175">H142-I142</f>
        <v>0</v>
      </c>
      <c r="K142" s="13"/>
    </row>
    <row r="143" spans="1:12">
      <c r="A143" s="14" t="s">
        <v>183</v>
      </c>
      <c r="B143" s="16"/>
      <c r="C143" s="9">
        <f>SUM(C144)</f>
        <v>89</v>
      </c>
      <c r="D143" s="9">
        <f>SUM(D144)</f>
        <v>4258</v>
      </c>
      <c r="E143" s="9">
        <f>SUM(E144)</f>
        <v>4642</v>
      </c>
      <c r="F143" s="10">
        <v>1150</v>
      </c>
      <c r="G143" s="8">
        <v>1</v>
      </c>
      <c r="H143" s="9">
        <f t="shared" ref="H143:J143" si="176">SUM(H144)</f>
        <v>534</v>
      </c>
      <c r="I143" s="9">
        <f t="shared" si="176"/>
        <v>534</v>
      </c>
      <c r="J143" s="9">
        <f t="shared" si="176"/>
        <v>0</v>
      </c>
      <c r="K143" s="9"/>
      <c r="L143">
        <v>1</v>
      </c>
    </row>
    <row r="144" spans="1:12">
      <c r="A144" s="7" t="s">
        <v>183</v>
      </c>
      <c r="B144" s="15">
        <v>620006</v>
      </c>
      <c r="C144" s="13">
        <v>89</v>
      </c>
      <c r="D144" s="13">
        <v>4258</v>
      </c>
      <c r="E144" s="13">
        <f t="shared" si="148"/>
        <v>4642</v>
      </c>
      <c r="F144" s="12">
        <v>1150</v>
      </c>
      <c r="G144" s="7">
        <v>1</v>
      </c>
      <c r="H144" s="13">
        <f t="shared" ref="H144" si="177">ROUND(F144*E144/10000,0)</f>
        <v>534</v>
      </c>
      <c r="I144" s="13">
        <f t="shared" ref="I144" si="178">ROUND(F144*E144*G144/10000,0)</f>
        <v>534</v>
      </c>
      <c r="J144" s="13">
        <f t="shared" si="107"/>
        <v>0</v>
      </c>
      <c r="K144" s="13" t="s">
        <v>184</v>
      </c>
    </row>
    <row r="145" spans="1:12">
      <c r="A145" s="14" t="s">
        <v>185</v>
      </c>
      <c r="B145" s="8"/>
      <c r="C145" s="9">
        <f>SUM(C146:C148)</f>
        <v>165</v>
      </c>
      <c r="D145" s="9">
        <f>SUM(D146:D148)</f>
        <v>8608</v>
      </c>
      <c r="E145" s="9">
        <f>SUM(E146:E148)</f>
        <v>7892</v>
      </c>
      <c r="F145" s="10">
        <v>1150</v>
      </c>
      <c r="G145" s="8" t="s">
        <v>16</v>
      </c>
      <c r="H145" s="9">
        <f t="shared" ref="H145:J145" si="179">SUM(H146:H148)</f>
        <v>908</v>
      </c>
      <c r="I145" s="9">
        <f t="shared" si="179"/>
        <v>726</v>
      </c>
      <c r="J145" s="9">
        <f t="shared" si="179"/>
        <v>182</v>
      </c>
      <c r="K145" s="9"/>
      <c r="L145" s="3">
        <v>1</v>
      </c>
    </row>
    <row r="146" spans="1:12">
      <c r="A146" s="7" t="s">
        <v>187</v>
      </c>
      <c r="B146" s="15">
        <v>621002</v>
      </c>
      <c r="C146" s="13">
        <v>30</v>
      </c>
      <c r="D146" s="13">
        <v>1542</v>
      </c>
      <c r="E146" s="13">
        <f t="shared" si="148"/>
        <v>1458</v>
      </c>
      <c r="F146" s="12">
        <v>1150</v>
      </c>
      <c r="G146" s="7">
        <v>0.8</v>
      </c>
      <c r="H146" s="13">
        <f t="shared" ref="H146:H148" si="180">ROUND(F146*E146/10000,0)</f>
        <v>168</v>
      </c>
      <c r="I146" s="13">
        <f t="shared" ref="I146:I148" si="181">ROUND(F146*E146*G146/10000,0)</f>
        <v>134</v>
      </c>
      <c r="J146" s="13">
        <f t="shared" ref="J146:J148" si="182">H146-I146</f>
        <v>34</v>
      </c>
      <c r="K146" s="13"/>
    </row>
    <row r="147" spans="1:12">
      <c r="A147" s="7" t="s">
        <v>188</v>
      </c>
      <c r="B147" s="15">
        <v>621005</v>
      </c>
      <c r="C147" s="13">
        <v>89</v>
      </c>
      <c r="D147" s="13">
        <v>4544</v>
      </c>
      <c r="E147" s="13">
        <f t="shared" si="148"/>
        <v>4356</v>
      </c>
      <c r="F147" s="23">
        <v>1150</v>
      </c>
      <c r="G147" s="7">
        <v>0.8</v>
      </c>
      <c r="H147" s="13">
        <f t="shared" si="180"/>
        <v>501</v>
      </c>
      <c r="I147" s="13">
        <f t="shared" si="181"/>
        <v>401</v>
      </c>
      <c r="J147" s="13">
        <f t="shared" si="182"/>
        <v>100</v>
      </c>
      <c r="K147" s="13"/>
    </row>
    <row r="148" spans="1:12">
      <c r="A148" s="7" t="s">
        <v>189</v>
      </c>
      <c r="B148" s="15">
        <v>621006</v>
      </c>
      <c r="C148" s="13">
        <v>46</v>
      </c>
      <c r="D148" s="13">
        <v>2522</v>
      </c>
      <c r="E148" s="13">
        <f t="shared" si="148"/>
        <v>2078</v>
      </c>
      <c r="F148" s="12">
        <v>1150</v>
      </c>
      <c r="G148" s="7">
        <v>0.8</v>
      </c>
      <c r="H148" s="13">
        <f t="shared" si="180"/>
        <v>239</v>
      </c>
      <c r="I148" s="13">
        <f t="shared" si="181"/>
        <v>191</v>
      </c>
      <c r="J148" s="13">
        <f t="shared" si="182"/>
        <v>48</v>
      </c>
      <c r="K148" s="13"/>
    </row>
    <row r="149" spans="1:12">
      <c r="A149" s="8" t="s">
        <v>190</v>
      </c>
      <c r="B149" s="24"/>
      <c r="C149" s="9">
        <f>SUM(C150)</f>
        <v>54</v>
      </c>
      <c r="D149" s="9">
        <f>SUM(D150)</f>
        <v>2914</v>
      </c>
      <c r="E149" s="9">
        <f>SUM(E150)</f>
        <v>2486</v>
      </c>
      <c r="F149" s="10">
        <v>1150</v>
      </c>
      <c r="G149" s="8">
        <v>0.8</v>
      </c>
      <c r="H149" s="9">
        <f t="shared" ref="H149:J149" si="183">SUM(H150)</f>
        <v>286</v>
      </c>
      <c r="I149" s="9">
        <f t="shared" si="183"/>
        <v>229</v>
      </c>
      <c r="J149" s="9">
        <f t="shared" si="183"/>
        <v>57</v>
      </c>
      <c r="K149" s="9"/>
      <c r="L149">
        <v>1</v>
      </c>
    </row>
    <row r="150" spans="1:12">
      <c r="A150" s="7" t="s">
        <v>190</v>
      </c>
      <c r="B150" s="15">
        <v>621004</v>
      </c>
      <c r="C150" s="13">
        <v>54</v>
      </c>
      <c r="D150" s="13">
        <v>2914</v>
      </c>
      <c r="E150" s="13">
        <f t="shared" si="148"/>
        <v>2486</v>
      </c>
      <c r="F150" s="12">
        <v>1150</v>
      </c>
      <c r="G150" s="7">
        <v>0.8</v>
      </c>
      <c r="H150" s="13">
        <f t="shared" ref="H150" si="184">ROUND(F150*E150/10000,0)</f>
        <v>286</v>
      </c>
      <c r="I150" s="13">
        <f t="shared" ref="I150" si="185">ROUND(F150*E150*G150/10000,0)</f>
        <v>229</v>
      </c>
      <c r="J150" s="13">
        <f t="shared" ref="J150" si="186">H150-I150</f>
        <v>57</v>
      </c>
      <c r="K150" s="13"/>
    </row>
    <row r="151" spans="1:12">
      <c r="A151" s="8" t="s">
        <v>191</v>
      </c>
      <c r="B151" s="8"/>
      <c r="C151" s="9">
        <f>SUM(C152)</f>
        <v>95</v>
      </c>
      <c r="D151" s="9">
        <f>SUM(D152)</f>
        <v>5928</v>
      </c>
      <c r="E151" s="9">
        <f>SUM(E152)</f>
        <v>3572</v>
      </c>
      <c r="F151" s="10">
        <v>1150</v>
      </c>
      <c r="G151" s="8">
        <v>0.8</v>
      </c>
      <c r="H151" s="9">
        <f t="shared" ref="H151:J151" si="187">SUM(H152)</f>
        <v>411</v>
      </c>
      <c r="I151" s="9">
        <f t="shared" si="187"/>
        <v>329</v>
      </c>
      <c r="J151" s="9">
        <f t="shared" si="187"/>
        <v>82</v>
      </c>
      <c r="K151" s="9"/>
      <c r="L151">
        <v>1</v>
      </c>
    </row>
    <row r="152" spans="1:12">
      <c r="A152" s="7" t="s">
        <v>191</v>
      </c>
      <c r="B152" s="15">
        <v>621003</v>
      </c>
      <c r="C152" s="13">
        <v>95</v>
      </c>
      <c r="D152" s="13">
        <v>5928</v>
      </c>
      <c r="E152" s="13">
        <f t="shared" si="148"/>
        <v>3572</v>
      </c>
      <c r="F152" s="12">
        <v>1150</v>
      </c>
      <c r="G152" s="7">
        <v>0.8</v>
      </c>
      <c r="H152" s="13">
        <f t="shared" ref="H152" si="188">ROUND(F152*E152/10000,0)</f>
        <v>411</v>
      </c>
      <c r="I152" s="13">
        <f t="shared" ref="I152" si="189">ROUND(F152*E152*G152/10000,0)</f>
        <v>329</v>
      </c>
      <c r="J152" s="13">
        <f t="shared" ref="J152" si="190">H152-I152</f>
        <v>82</v>
      </c>
      <c r="K152" s="13"/>
    </row>
  </sheetData>
  <mergeCells count="10">
    <mergeCell ref="A1:K1"/>
    <mergeCell ref="H2:J2"/>
    <mergeCell ref="A2:A3"/>
    <mergeCell ref="B2:B3"/>
    <mergeCell ref="C2:C3"/>
    <mergeCell ref="D2:D3"/>
    <mergeCell ref="E2:E3"/>
    <mergeCell ref="F2:F3"/>
    <mergeCell ref="G2:G3"/>
    <mergeCell ref="K2:K3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附件1总表</vt:lpstr>
      <vt:lpstr>附件2</vt:lpstr>
      <vt:lpstr>附件3</vt:lpstr>
      <vt:lpstr>Sheet2</vt:lpstr>
      <vt:lpstr>Sheet3</vt:lpstr>
      <vt:lpstr>Sheet4</vt:lpstr>
      <vt:lpstr>附件2!Print_Area</vt:lpstr>
      <vt:lpstr>附件3!Print_Area</vt:lpstr>
      <vt:lpstr>附件2!Print_Titles</vt:lpstr>
      <vt:lpstr>附件3!Print_Titles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卢颖佳</dc:creator>
  <cp:lastModifiedBy>王晓红</cp:lastModifiedBy>
  <cp:lastPrinted>2018-05-21T01:28:00Z</cp:lastPrinted>
  <dcterms:created xsi:type="dcterms:W3CDTF">2018-05-16T01:45:00Z</dcterms:created>
  <dcterms:modified xsi:type="dcterms:W3CDTF">2018-12-25T03:47:38Z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